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fileserver01\share1\008総務課\004財政班\Documents\令和７年度\財政状況資料集\R8.3.3_【依頼：312〆】R６財政状況資料集の作成・公表について\【財政状況資料集】_393444_大豊町_2024\"/>
    </mc:Choice>
  </mc:AlternateContent>
  <xr:revisionPtr revIDLastSave="0" documentId="13_ncr:1_{430AA8E1-AEB9-4B03-9D45-E183B6F9930D}" xr6:coauthVersionLast="47" xr6:coauthVersionMax="47" xr10:uidLastSave="{00000000-0000-0000-0000-000000000000}"/>
  <bookViews>
    <workbookView xWindow="-12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4" i="10" l="1"/>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BE35" i="10"/>
  <c r="AM35" i="10"/>
  <c r="C35" i="10"/>
  <c r="BE34" i="10"/>
  <c r="C34" i="10"/>
  <c r="U34" i="10" s="1"/>
  <c r="U35" i="10" l="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s="1"/>
  <c r="BW36" i="10" s="1"/>
  <c r="BW37" i="10" s="1"/>
  <c r="BW38" i="10" s="1"/>
  <c r="BW39" i="10" s="1"/>
  <c r="BW40" i="10" s="1"/>
  <c r="AM34" i="10"/>
  <c r="CO34" i="10" s="1"/>
  <c r="CO35" i="10" s="1"/>
</calcChain>
</file>

<file path=xl/sharedStrings.xml><?xml version="1.0" encoding="utf-8"?>
<sst xmlns="http://schemas.openxmlformats.org/spreadsheetml/2006/main" count="1131" uniqueCount="558">
  <si>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</si>
  <si>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</si>
  <si>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</si>
  <si>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</si>
  <si>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</si>
  <si>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</si>
  <si>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</si>
  <si>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</si>
  <si>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</si>
  <si>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</si>
  <si>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</si>
  <si>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</si>
  <si>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</si>
  <si>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</si>
  <si>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</si>
  <si>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</si>
  <si>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</si>
  <si>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</si>
  <si>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</si>
  <si>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</si>
  <si>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</si>
  <si>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</si>
  <si>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</si>
  <si>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</si>
  <si>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</si>
  <si>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</si>
  <si>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</si>
  <si>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</si>
  <si>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</si>
  <si>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</si>
  <si>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</si>
  <si>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</si>
  <si>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</si>
  <si>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</si>
  <si>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</si>
  <si>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</si>
  <si>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</si>
  <si>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</si>
  <si>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</si>
  <si>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</si>
  <si>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</si>
  <si>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</si>
  <si>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</si>
  <si>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</si>
  <si>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</si>
  <si>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</si>
  <si>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</si>
  <si>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</si>
  <si>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</si>
  <si>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</si>
  <si>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</si>
  <si>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</si>
  <si>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</si>
  <si>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</si>
  <si>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</si>
  <si>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</si>
  <si>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</si>
  <si>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</si>
  <si>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</si>
  <si>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</si>
  <si>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</si>
  <si>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</si>
  <si>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</si>
  <si>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</si>
  <si>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</si>
  <si>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</si>
  <si>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</si>
  <si>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</si>
  <si>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</si>
  <si>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</si>
  <si>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</si>
  <si>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</si>
  <si>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</si>
  <si>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</si>
  <si>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</si>
  <si>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</si>
  <si>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</si>
  <si>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</si>
  <si>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</si>
  <si>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</si>
  <si>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</si>
  <si>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</si>
  <si>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</si>
  <si>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</si>
  <si>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</si>
  <si>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</si>
  <si>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</si>
  <si>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</si>
  <si>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</si>
  <si>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</si>
  <si>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</si>
  <si>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</si>
  <si>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</si>
  <si>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</si>
  <si>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大豊町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</si>
  <si>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</si>
  <si>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</si>
  <si>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</si>
  <si>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</si>
  <si>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</si>
  <si>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</si>
  <si>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</si>
  <si>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</si>
  <si>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</si>
  <si>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</si>
  <si>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</si>
  <si>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</si>
  <si>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</si>
  <si>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</si>
  <si>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</si>
  <si>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</si>
  <si>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</si>
  <si>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</si>
  <si>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</si>
  <si>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</si>
  <si>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</si>
  <si>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</si>
  <si>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</si>
  <si>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-17.9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</si>
  <si>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</si>
  <si>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</si>
  <si>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</si>
  <si>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</si>
  <si>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</si>
  <si>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</si>
  <si>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</si>
  <si>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</si>
  <si>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</si>
  <si>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</si>
  <si>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</si>
  <si>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</si>
  <si>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</si>
  <si>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</si>
  <si>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</si>
  <si>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</si>
  <si>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</si>
  <si>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</si>
  <si>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</si>
  <si>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</si>
  <si>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</si>
  <si>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</si>
  <si>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-4.3</t>
    <phoneticPr fontId="5"/>
  </si>
  <si>
    <t>基準財政需要額</t>
    <phoneticPr fontId="25"/>
  </si>
  <si>
    <t>うち日本人(％)</t>
    <phoneticPr fontId="5"/>
  </si>
  <si>
    <t>-4.6</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</si>
  <si>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</si>
  <si>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</si>
  <si>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</si>
  <si>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</si>
  <si>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</si>
  <si>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</si>
  <si>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</si>
  <si>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</si>
  <si>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</si>
  <si>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</si>
  <si>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</si>
  <si>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</si>
  <si>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</si>
  <si>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</si>
  <si>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</si>
  <si>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</si>
  <si>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</si>
  <si>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</si>
  <si>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</si>
  <si>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</si>
  <si>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</si>
  <si>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</si>
  <si>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</si>
  <si>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</si>
  <si>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</si>
  <si>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</si>
  <si>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</si>
  <si>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</si>
  <si>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</si>
  <si>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</si>
  <si>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</si>
  <si>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</si>
  <si>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</si>
  <si>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</si>
  <si>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</si>
  <si>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</si>
  <si>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</si>
  <si>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</si>
  <si>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</si>
  <si>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</si>
  <si>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</si>
  <si>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</si>
  <si>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</si>
  <si>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</si>
  <si>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</si>
  <si>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</si>
  <si>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</si>
  <si>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</si>
  <si>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</si>
  <si>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</si>
  <si>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</si>
  <si>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</si>
  <si>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</si>
  <si>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</si>
  <si>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</si>
  <si>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</si>
  <si>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</si>
  <si>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</si>
  <si>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高知県大豊町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</si>
  <si>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</si>
  <si>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</si>
  <si>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</si>
  <si>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</si>
  <si>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</si>
  <si>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</si>
  <si>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</si>
  <si>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</si>
  <si>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</si>
  <si>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</si>
  <si>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</si>
  <si>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</si>
  <si>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</si>
  <si>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</si>
  <si>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</si>
  <si>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</si>
  <si>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</si>
  <si>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</si>
  <si>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</si>
  <si>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</si>
  <si>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</si>
  <si>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</si>
  <si>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</si>
  <si>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</si>
  <si>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</si>
  <si>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</si>
  <si>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</si>
  <si>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</si>
  <si>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</si>
  <si>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</si>
  <si>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</si>
  <si>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</si>
  <si>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</si>
  <si>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</si>
  <si>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</si>
  <si>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</si>
  <si>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</si>
  <si>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</si>
  <si>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</si>
  <si>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</si>
  <si>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</si>
  <si>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</si>
  <si>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</si>
  <si>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</si>
  <si>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</si>
  <si>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</si>
  <si>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</si>
  <si>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</si>
  <si>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</si>
  <si>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</si>
  <si>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</si>
  <si>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</si>
  <si>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</si>
  <si>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</si>
  <si>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</si>
  <si>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</si>
  <si>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</si>
  <si>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</si>
  <si>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</si>
  <si>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</si>
  <si>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</si>
  <si>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</si>
  <si>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</si>
  <si>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</si>
  <si>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</si>
  <si>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</si>
  <si>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</si>
  <si>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</si>
  <si>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</si>
  <si>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</si>
  <si>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</si>
  <si>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</si>
  <si>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</si>
  <si>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</si>
  <si>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</si>
  <si>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</si>
  <si>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</si>
  <si>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</si>
  <si>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</si>
  <si>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</si>
  <si>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</si>
  <si>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</si>
  <si>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</si>
  <si>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</si>
  <si>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</si>
  <si>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</si>
  <si>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</si>
  <si>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</si>
  <si>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</si>
  <si>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</si>
  <si>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</si>
  <si>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</si>
  <si>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</si>
  <si>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</si>
  <si>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</si>
  <si>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</si>
  <si>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</si>
  <si>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</si>
  <si>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</si>
  <si>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</si>
  <si>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</si>
  <si>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</si>
  <si>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</si>
  <si>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</si>
  <si>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</si>
  <si>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</si>
  <si>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</si>
  <si>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</si>
  <si>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</si>
  <si>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</si>
  <si>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</si>
  <si>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</si>
  <si>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</si>
  <si>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</si>
  <si>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</si>
  <si>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</si>
  <si>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</si>
  <si>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</si>
  <si>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</si>
  <si>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</si>
  <si>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</si>
  <si>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</si>
  <si>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</si>
  <si>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</si>
  <si>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</si>
  <si>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</si>
  <si>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</si>
  <si>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</si>
  <si>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</si>
  <si>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</si>
  <si>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</si>
  <si>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</si>
  <si>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</si>
  <si>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</si>
  <si>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</si>
  <si>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</si>
  <si>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</si>
  <si>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</si>
  <si>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</si>
  <si>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</si>
  <si>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</si>
  <si>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</si>
  <si>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</si>
  <si>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</si>
  <si>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</si>
  <si>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</si>
  <si>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</si>
  <si>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</si>
  <si>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</si>
  <si>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</si>
  <si>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高知県大豊町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</si>
  <si>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</si>
  <si>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</si>
  <si>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</si>
  <si>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</si>
  <si>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</si>
  <si>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</si>
  <si>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</si>
  <si>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</si>
  <si>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</si>
  <si>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</si>
  <si>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</si>
  <si>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</si>
  <si>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</si>
  <si>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</si>
  <si>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</si>
  <si>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</si>
  <si>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</si>
  <si>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</si>
  <si>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</si>
  <si>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</si>
  <si>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</si>
  <si>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</si>
  <si>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</si>
  <si>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</si>
  <si>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</si>
  <si>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</si>
  <si>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</si>
  <si>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</si>
  <si>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</si>
  <si>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</si>
  <si>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</si>
  <si>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</si>
  <si>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</si>
  <si>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</si>
  <si>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</si>
  <si>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</si>
  <si>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簡易水道事業会計</t>
    <phoneticPr fontId="5"/>
  </si>
  <si>
    <t>法適用企業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</si>
  <si>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</si>
  <si>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</si>
  <si>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</si>
  <si>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</si>
  <si>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</si>
  <si>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</si>
  <si>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</si>
  <si>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</si>
  <si>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</si>
  <si>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</si>
  <si>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</si>
  <si>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</si>
  <si>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</si>
  <si>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</si>
  <si>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</si>
  <si>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</si>
  <si>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</si>
  <si>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</si>
  <si>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</si>
  <si>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</si>
  <si>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</si>
  <si>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</si>
  <si>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</si>
  <si>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</si>
  <si>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</si>
  <si>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</si>
  <si>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</si>
  <si>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</si>
  <si>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</si>
  <si>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</si>
  <si>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</si>
  <si>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</si>
  <si>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</si>
  <si>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</si>
  <si>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</si>
  <si>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</si>
  <si>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</si>
  <si>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</si>
  <si>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</si>
  <si>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</si>
  <si>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</si>
  <si>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</si>
  <si>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</si>
  <si>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</si>
  <si>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</si>
  <si>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</si>
  <si>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</si>
  <si>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</si>
  <si>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</si>
  <si>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</si>
  <si>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</si>
  <si>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</si>
  <si>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</si>
  <si>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</si>
  <si>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</si>
  <si>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</si>
  <si>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</si>
  <si>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</si>
  <si>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</si>
  <si>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</si>
  <si>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</si>
  <si>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</si>
  <si>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</si>
  <si>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</si>
  <si>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</si>
  <si>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</si>
  <si>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</si>
  <si>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</si>
  <si>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</si>
  <si>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</si>
  <si>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</si>
  <si>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</si>
  <si>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</si>
  <si>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</si>
  <si>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</si>
  <si>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</si>
  <si>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</si>
  <si>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</si>
  <si>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</si>
  <si>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</si>
  <si>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</si>
  <si>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</si>
  <si>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</si>
  <si>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</si>
  <si>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</si>
  <si>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</si>
  <si>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</si>
  <si>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</si>
  <si>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</si>
  <si>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</si>
  <si>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</si>
  <si>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</si>
  <si>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</si>
  <si>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</si>
  <si>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</si>
  <si>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</si>
  <si>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</si>
  <si>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</si>
  <si>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</si>
  <si>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</si>
  <si>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</si>
  <si>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</si>
  <si>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</si>
  <si>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</si>
  <si>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</si>
  <si>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</si>
  <si>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</si>
  <si>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</si>
  <si>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</si>
  <si>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</si>
  <si>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</si>
  <si>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</si>
  <si>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</si>
  <si>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</si>
  <si>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</si>
  <si>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</si>
  <si>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</si>
  <si>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</si>
  <si>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</si>
  <si>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</si>
  <si>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</si>
  <si>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</si>
  <si>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</si>
  <si>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</si>
  <si>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</si>
  <si>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</si>
  <si>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</si>
  <si>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</si>
  <si>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</si>
  <si>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</si>
  <si>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</si>
  <si>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</si>
  <si>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</si>
  <si>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</si>
  <si>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</si>
  <si>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2.51</t>
  </si>
  <si>
    <t>▲ 0.73</t>
  </si>
  <si>
    <t>▲ 0.86</t>
  </si>
  <si>
    <t>簡易水道事業会計</t>
  </si>
  <si>
    <t>一般会計</t>
  </si>
  <si>
    <t>介護保険特別会計</t>
  </si>
  <si>
    <t>国民健康保険特別会計</t>
  </si>
  <si>
    <t>後期高齢者医療特別会計</t>
  </si>
  <si>
    <t>その他会計（赤字）</t>
  </si>
  <si>
    <t>その他会計（黒字）</t>
  </si>
  <si>
    <t>R02</t>
    <phoneticPr fontId="5"/>
  </si>
  <si>
    <t>R03</t>
    <phoneticPr fontId="5"/>
  </si>
  <si>
    <t>R04</t>
    <phoneticPr fontId="5"/>
  </si>
  <si>
    <t>R05</t>
    <phoneticPr fontId="5"/>
  </si>
  <si>
    <t>R06</t>
    <phoneticPr fontId="5"/>
  </si>
  <si>
    <t>嶺北広域行政事務組合　一般会計</t>
    <rPh sb="0" eb="1">
      <t>レイ</t>
    </rPh>
    <rPh sb="1" eb="2">
      <t>ホク</t>
    </rPh>
    <rPh sb="2" eb="4">
      <t>コウイキ</t>
    </rPh>
    <rPh sb="4" eb="6">
      <t>ギョウセイ</t>
    </rPh>
    <rPh sb="6" eb="8">
      <t>ジム</t>
    </rPh>
    <rPh sb="8" eb="10">
      <t>クミアイ</t>
    </rPh>
    <rPh sb="11" eb="13">
      <t>イッパン</t>
    </rPh>
    <rPh sb="13" eb="15">
      <t>カイケイ</t>
    </rPh>
    <phoneticPr fontId="35"/>
  </si>
  <si>
    <t>嶺北広域行政事務組合　介護認定審査事務特別会計</t>
    <rPh sb="0" eb="1">
      <t>レイ</t>
    </rPh>
    <rPh sb="1" eb="2">
      <t>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35"/>
  </si>
  <si>
    <t>こうち人づくり広域連合　一般会計</t>
    <rPh sb="3" eb="4">
      <t>ヒト</t>
    </rPh>
    <rPh sb="7" eb="9">
      <t>コウイキ</t>
    </rPh>
    <rPh sb="9" eb="11">
      <t>レンゴウ</t>
    </rPh>
    <rPh sb="12" eb="14">
      <t>イッパン</t>
    </rPh>
    <rPh sb="14" eb="16">
      <t>カイケイ</t>
    </rPh>
    <phoneticPr fontId="35"/>
  </si>
  <si>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35"/>
  </si>
  <si>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5"/>
  </si>
  <si>
    <t>高知県後期高齢者医療広域連合　一般会計</t>
  </si>
  <si>
    <t>高知県後期高齢者医療広域連合　特別会計</t>
  </si>
  <si>
    <t>大豊町観光開発協会</t>
    <rPh sb="0" eb="3">
      <t>オオトヨチョウ</t>
    </rPh>
    <rPh sb="3" eb="5">
      <t>カンコウ</t>
    </rPh>
    <rPh sb="5" eb="7">
      <t>カイハツ</t>
    </rPh>
    <rPh sb="7" eb="9">
      <t>キョウカイ</t>
    </rPh>
    <phoneticPr fontId="38"/>
  </si>
  <si>
    <t>大豊ゆとりファーム</t>
    <rPh sb="0" eb="2">
      <t>オオトヨ</t>
    </rPh>
    <phoneticPr fontId="38"/>
  </si>
  <si>
    <t>-</t>
    <phoneticPr fontId="2"/>
  </si>
  <si>
    <t>公共施設整備基金</t>
  </si>
  <si>
    <t>町営住宅等管理基金</t>
  </si>
  <si>
    <t>福祉基金</t>
  </si>
  <si>
    <t>森林環境譲与税基金</t>
  </si>
  <si>
    <t>公有林整備推進基金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</si>
</sst>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9"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8"/>
      <color theme="3"/>
      <name val="游ゴシック Light"/>
      <family val="2"/>
      <charset val="128"/>
      <scheme val="major"/>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301035</c:v>
                </c:pt>
                <c:pt idx="1">
                  <c:v>277467</c:v>
                </c:pt>
                <c:pt idx="2">
                  <c:v>282256</c:v>
                </c:pt>
                <c:pt idx="3">
                  <c:v>295341</c:v>
                </c:pt>
                <c:pt idx="4">
                  <c:v>292845</c:v>
                </c:pt>
              </c:numCache>
            </c:numRef>
          </c:val>
          <c:smooth val="0"/>
          <c:extLst>
            <c:ext xmlns:c16="http://schemas.microsoft.com/office/drawing/2014/chart" uri="{C3380CC4-5D6E-409C-BE32-E72D297353CC}">
              <c16:uniqueId val="{00000000-BD7D-48EB-97B8-13F3F47EC93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319435</c:v>
                </c:pt>
                <c:pt idx="1">
                  <c:v>553513</c:v>
                </c:pt>
                <c:pt idx="2">
                  <c:v>256802</c:v>
                </c:pt>
                <c:pt idx="3">
                  <c:v>272195</c:v>
                </c:pt>
                <c:pt idx="4">
                  <c:v>259034</c:v>
                </c:pt>
              </c:numCache>
            </c:numRef>
          </c:val>
          <c:smooth val="0"/>
          <c:extLst>
            <c:ext xmlns:c16="http://schemas.microsoft.com/office/drawing/2014/chart" uri="{C3380CC4-5D6E-409C-BE32-E72D297353CC}">
              <c16:uniqueId val="{00000001-BD7D-48EB-97B8-13F3F47EC93D}"/>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5.64</c:v>
                </c:pt>
                <c:pt idx="1">
                  <c:v>2.68</c:v>
                </c:pt>
                <c:pt idx="2">
                  <c:v>2.92</c:v>
                </c:pt>
                <c:pt idx="3">
                  <c:v>2.06</c:v>
                </c:pt>
                <c:pt idx="4">
                  <c:v>3.02</c:v>
                </c:pt>
              </c:numCache>
            </c:numRef>
          </c:val>
          <c:extLst>
            <c:ext xmlns:c16="http://schemas.microsoft.com/office/drawing/2014/chart" uri="{C3380CC4-5D6E-409C-BE32-E72D297353CC}">
              <c16:uniqueId val="{00000000-3971-4F86-B5C4-AFE4A88DC75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17.559999999999999</c:v>
                </c:pt>
                <c:pt idx="1">
                  <c:v>19.09</c:v>
                </c:pt>
                <c:pt idx="2">
                  <c:v>20.94</c:v>
                </c:pt>
                <c:pt idx="3">
                  <c:v>20.64</c:v>
                </c:pt>
                <c:pt idx="4">
                  <c:v>13.23</c:v>
                </c:pt>
              </c:numCache>
            </c:numRef>
          </c:val>
          <c:extLst>
            <c:ext xmlns:c16="http://schemas.microsoft.com/office/drawing/2014/chart" uri="{C3380CC4-5D6E-409C-BE32-E72D297353CC}">
              <c16:uniqueId val="{00000001-3971-4F86-B5C4-AFE4A88DC750}"/>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2.48</c:v>
                </c:pt>
                <c:pt idx="1">
                  <c:v>-2.5099999999999998</c:v>
                </c:pt>
                <c:pt idx="2">
                  <c:v>8.69</c:v>
                </c:pt>
                <c:pt idx="3">
                  <c:v>-0.73</c:v>
                </c:pt>
                <c:pt idx="4">
                  <c:v>-0.86</c:v>
                </c:pt>
              </c:numCache>
            </c:numRef>
          </c:val>
          <c:smooth val="0"/>
          <c:extLst>
            <c:ext xmlns:c16="http://schemas.microsoft.com/office/drawing/2014/chart" uri="{C3380CC4-5D6E-409C-BE32-E72D297353CC}">
              <c16:uniqueId val="{00000002-3971-4F86-B5C4-AFE4A88DC750}"/>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0.48</c:v>
                </c:pt>
                <c:pt idx="2">
                  <c:v>#N/A</c:v>
                </c:pt>
                <c:pt idx="3">
                  <c:v>0.32</c:v>
                </c:pt>
                <c:pt idx="4">
                  <c:v>#N/A</c:v>
                </c:pt>
                <c:pt idx="5">
                  <c:v>0</c:v>
                </c:pt>
                <c:pt idx="6">
                  <c:v>0</c:v>
                </c:pt>
                <c:pt idx="7">
                  <c:v>0</c:v>
                </c:pt>
                <c:pt idx="8">
                  <c:v>0</c:v>
                </c:pt>
                <c:pt idx="9">
                  <c:v>0</c:v>
                </c:pt>
              </c:numCache>
            </c:numRef>
          </c:val>
          <c:extLst>
            <c:ext xmlns:c16="http://schemas.microsoft.com/office/drawing/2014/chart" uri="{C3380CC4-5D6E-409C-BE32-E72D297353CC}">
              <c16:uniqueId val="{00000000-CCB1-4EDA-AB6F-083C4D3FB19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CCB1-4EDA-AB6F-083C4D3FB19E}"/>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CCB1-4EDA-AB6F-083C4D3FB19E}"/>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CCB1-4EDA-AB6F-083C4D3FB19E}"/>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CCB1-4EDA-AB6F-083C4D3FB19E}"/>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0.01</c:v>
                </c:pt>
                <c:pt idx="2">
                  <c:v>#N/A</c:v>
                </c:pt>
                <c:pt idx="3">
                  <c:v>0.01</c:v>
                </c:pt>
                <c:pt idx="4">
                  <c:v>#N/A</c:v>
                </c:pt>
                <c:pt idx="5">
                  <c:v>0.01</c:v>
                </c:pt>
                <c:pt idx="6">
                  <c:v>#N/A</c:v>
                </c:pt>
                <c:pt idx="7">
                  <c:v>0.01</c:v>
                </c:pt>
                <c:pt idx="8">
                  <c:v>#N/A</c:v>
                </c:pt>
                <c:pt idx="9">
                  <c:v>0.01</c:v>
                </c:pt>
              </c:numCache>
            </c:numRef>
          </c:val>
          <c:extLst>
            <c:ext xmlns:c16="http://schemas.microsoft.com/office/drawing/2014/chart" uri="{C3380CC4-5D6E-409C-BE32-E72D297353CC}">
              <c16:uniqueId val="{00000005-CCB1-4EDA-AB6F-083C4D3FB19E}"/>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0.3</c:v>
                </c:pt>
                <c:pt idx="2">
                  <c:v>#N/A</c:v>
                </c:pt>
                <c:pt idx="3">
                  <c:v>0.55000000000000004</c:v>
                </c:pt>
                <c:pt idx="4">
                  <c:v>#N/A</c:v>
                </c:pt>
                <c:pt idx="5">
                  <c:v>0.14000000000000001</c:v>
                </c:pt>
                <c:pt idx="6">
                  <c:v>#N/A</c:v>
                </c:pt>
                <c:pt idx="7">
                  <c:v>0.19</c:v>
                </c:pt>
                <c:pt idx="8">
                  <c:v>#N/A</c:v>
                </c:pt>
                <c:pt idx="9">
                  <c:v>0.27</c:v>
                </c:pt>
              </c:numCache>
            </c:numRef>
          </c:val>
          <c:extLst>
            <c:ext xmlns:c16="http://schemas.microsoft.com/office/drawing/2014/chart" uri="{C3380CC4-5D6E-409C-BE32-E72D297353CC}">
              <c16:uniqueId val="{00000006-CCB1-4EDA-AB6F-083C4D3FB19E}"/>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0.22</c:v>
                </c:pt>
                <c:pt idx="2">
                  <c:v>#N/A</c:v>
                </c:pt>
                <c:pt idx="3">
                  <c:v>0.37</c:v>
                </c:pt>
                <c:pt idx="4">
                  <c:v>#N/A</c:v>
                </c:pt>
                <c:pt idx="5">
                  <c:v>0.71</c:v>
                </c:pt>
                <c:pt idx="6">
                  <c:v>#N/A</c:v>
                </c:pt>
                <c:pt idx="7">
                  <c:v>0.89</c:v>
                </c:pt>
                <c:pt idx="8">
                  <c:v>#N/A</c:v>
                </c:pt>
                <c:pt idx="9">
                  <c:v>1.56</c:v>
                </c:pt>
              </c:numCache>
            </c:numRef>
          </c:val>
          <c:extLst>
            <c:ext xmlns:c16="http://schemas.microsoft.com/office/drawing/2014/chart" uri="{C3380CC4-5D6E-409C-BE32-E72D297353CC}">
              <c16:uniqueId val="{00000007-CCB1-4EDA-AB6F-083C4D3FB19E}"/>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5.63</c:v>
                </c:pt>
                <c:pt idx="2">
                  <c:v>#N/A</c:v>
                </c:pt>
                <c:pt idx="3">
                  <c:v>2.68</c:v>
                </c:pt>
                <c:pt idx="4">
                  <c:v>#N/A</c:v>
                </c:pt>
                <c:pt idx="5">
                  <c:v>2.91</c:v>
                </c:pt>
                <c:pt idx="6">
                  <c:v>#N/A</c:v>
                </c:pt>
                <c:pt idx="7">
                  <c:v>2.0499999999999998</c:v>
                </c:pt>
                <c:pt idx="8">
                  <c:v>#N/A</c:v>
                </c:pt>
                <c:pt idx="9">
                  <c:v>3.01</c:v>
                </c:pt>
              </c:numCache>
            </c:numRef>
          </c:val>
          <c:extLst>
            <c:ext xmlns:c16="http://schemas.microsoft.com/office/drawing/2014/chart" uri="{C3380CC4-5D6E-409C-BE32-E72D297353CC}">
              <c16:uniqueId val="{00000008-CCB1-4EDA-AB6F-083C4D3FB19E}"/>
            </c:ext>
          </c:extLst>
        </c:ser>
        <c:ser>
          <c:idx val="9"/>
          <c:order val="9"/>
          <c:tx>
            <c:strRef>
              <c:f>データシート!$A$36</c:f>
              <c:strCache>
                <c:ptCount val="1"/>
                <c:pt idx="0">
                  <c:v>簡易水道事業会計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#N/A</c:v>
                </c:pt>
                <c:pt idx="7">
                  <c:v>4.7699999999999996</c:v>
                </c:pt>
                <c:pt idx="8">
                  <c:v>#N/A</c:v>
                </c:pt>
                <c:pt idx="9">
                  <c:v>4.21</c:v>
                </c:pt>
              </c:numCache>
            </c:numRef>
          </c:val>
          <c:extLst>
            <c:ext xmlns:c16="http://schemas.microsoft.com/office/drawing/2014/chart" uri="{C3380CC4-5D6E-409C-BE32-E72D297353CC}">
              <c16:uniqueId val="{00000009-CCB1-4EDA-AB6F-083C4D3FB19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379</c:v>
                </c:pt>
                <c:pt idx="5">
                  <c:v>392</c:v>
                </c:pt>
                <c:pt idx="8">
                  <c:v>475</c:v>
                </c:pt>
                <c:pt idx="11">
                  <c:v>531</c:v>
                </c:pt>
                <c:pt idx="14">
                  <c:v>564</c:v>
                </c:pt>
              </c:numCache>
            </c:numRef>
          </c:val>
          <c:extLst>
            <c:ext xmlns:c16="http://schemas.microsoft.com/office/drawing/2014/chart" uri="{C3380CC4-5D6E-409C-BE32-E72D297353CC}">
              <c16:uniqueId val="{00000000-54EA-4036-AAA2-476D3479C12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54EA-4036-AAA2-476D3479C12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4EA-4036-AAA2-476D3479C12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7</c:v>
                </c:pt>
                <c:pt idx="3">
                  <c:v>7</c:v>
                </c:pt>
                <c:pt idx="6">
                  <c:v>7</c:v>
                </c:pt>
                <c:pt idx="9">
                  <c:v>7</c:v>
                </c:pt>
                <c:pt idx="12">
                  <c:v>4</c:v>
                </c:pt>
              </c:numCache>
            </c:numRef>
          </c:val>
          <c:extLst>
            <c:ext xmlns:c16="http://schemas.microsoft.com/office/drawing/2014/chart" uri="{C3380CC4-5D6E-409C-BE32-E72D297353CC}">
              <c16:uniqueId val="{00000003-54EA-4036-AAA2-476D3479C12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53</c:v>
                </c:pt>
                <c:pt idx="3">
                  <c:v>62</c:v>
                </c:pt>
                <c:pt idx="6">
                  <c:v>38</c:v>
                </c:pt>
                <c:pt idx="9">
                  <c:v>95</c:v>
                </c:pt>
                <c:pt idx="12">
                  <c:v>63</c:v>
                </c:pt>
              </c:numCache>
            </c:numRef>
          </c:val>
          <c:extLst>
            <c:ext xmlns:c16="http://schemas.microsoft.com/office/drawing/2014/chart" uri="{C3380CC4-5D6E-409C-BE32-E72D297353CC}">
              <c16:uniqueId val="{00000004-54EA-4036-AAA2-476D3479C12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4EA-4036-AAA2-476D3479C12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4EA-4036-AAA2-476D3479C12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406</c:v>
                </c:pt>
                <c:pt idx="3">
                  <c:v>465</c:v>
                </c:pt>
                <c:pt idx="6">
                  <c:v>539</c:v>
                </c:pt>
                <c:pt idx="9">
                  <c:v>579</c:v>
                </c:pt>
                <c:pt idx="12">
                  <c:v>640</c:v>
                </c:pt>
              </c:numCache>
            </c:numRef>
          </c:val>
          <c:extLst>
            <c:ext xmlns:c16="http://schemas.microsoft.com/office/drawing/2014/chart" uri="{C3380CC4-5D6E-409C-BE32-E72D297353CC}">
              <c16:uniqueId val="{00000007-54EA-4036-AAA2-476D3479C12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87</c:v>
                </c:pt>
                <c:pt idx="2">
                  <c:v>#N/A</c:v>
                </c:pt>
                <c:pt idx="3">
                  <c:v>#N/A</c:v>
                </c:pt>
                <c:pt idx="4">
                  <c:v>142</c:v>
                </c:pt>
                <c:pt idx="5">
                  <c:v>#N/A</c:v>
                </c:pt>
                <c:pt idx="6">
                  <c:v>#N/A</c:v>
                </c:pt>
                <c:pt idx="7">
                  <c:v>109</c:v>
                </c:pt>
                <c:pt idx="8">
                  <c:v>#N/A</c:v>
                </c:pt>
                <c:pt idx="9">
                  <c:v>#N/A</c:v>
                </c:pt>
                <c:pt idx="10">
                  <c:v>150</c:v>
                </c:pt>
                <c:pt idx="11">
                  <c:v>#N/A</c:v>
                </c:pt>
                <c:pt idx="12">
                  <c:v>#N/A</c:v>
                </c:pt>
                <c:pt idx="13">
                  <c:v>143</c:v>
                </c:pt>
                <c:pt idx="14">
                  <c:v>#N/A</c:v>
                </c:pt>
              </c:numCache>
            </c:numRef>
          </c:val>
          <c:smooth val="0"/>
          <c:extLst>
            <c:ext xmlns:c16="http://schemas.microsoft.com/office/drawing/2014/chart" uri="{C3380CC4-5D6E-409C-BE32-E72D297353CC}">
              <c16:uniqueId val="{00000008-54EA-4036-AAA2-476D3479C12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5242</c:v>
                </c:pt>
                <c:pt idx="5">
                  <c:v>5796</c:v>
                </c:pt>
                <c:pt idx="8">
                  <c:v>5703</c:v>
                </c:pt>
                <c:pt idx="11">
                  <c:v>5472</c:v>
                </c:pt>
                <c:pt idx="14">
                  <c:v>5204</c:v>
                </c:pt>
              </c:numCache>
            </c:numRef>
          </c:val>
          <c:extLst>
            <c:ext xmlns:c16="http://schemas.microsoft.com/office/drawing/2014/chart" uri="{C3380CC4-5D6E-409C-BE32-E72D297353CC}">
              <c16:uniqueId val="{00000000-9FFF-4D36-AB7B-F5443DBA497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9FFF-4D36-AB7B-F5443DBA497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6345</c:v>
                </c:pt>
                <c:pt idx="5">
                  <c:v>7531</c:v>
                </c:pt>
                <c:pt idx="8">
                  <c:v>10145</c:v>
                </c:pt>
                <c:pt idx="11">
                  <c:v>8842</c:v>
                </c:pt>
                <c:pt idx="14">
                  <c:v>9156</c:v>
                </c:pt>
              </c:numCache>
            </c:numRef>
          </c:val>
          <c:extLst>
            <c:ext xmlns:c16="http://schemas.microsoft.com/office/drawing/2014/chart" uri="{C3380CC4-5D6E-409C-BE32-E72D297353CC}">
              <c16:uniqueId val="{00000002-9FFF-4D36-AB7B-F5443DBA497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9FFF-4D36-AB7B-F5443DBA497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FFF-4D36-AB7B-F5443DBA497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FFF-4D36-AB7B-F5443DBA497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1051</c:v>
                </c:pt>
                <c:pt idx="3">
                  <c:v>1030</c:v>
                </c:pt>
                <c:pt idx="6">
                  <c:v>1135</c:v>
                </c:pt>
                <c:pt idx="9">
                  <c:v>1006</c:v>
                </c:pt>
                <c:pt idx="12">
                  <c:v>1019</c:v>
                </c:pt>
              </c:numCache>
            </c:numRef>
          </c:val>
          <c:extLst>
            <c:ext xmlns:c16="http://schemas.microsoft.com/office/drawing/2014/chart" uri="{C3380CC4-5D6E-409C-BE32-E72D297353CC}">
              <c16:uniqueId val="{00000006-9FFF-4D36-AB7B-F5443DBA497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54</c:v>
                </c:pt>
                <c:pt idx="3">
                  <c:v>48</c:v>
                </c:pt>
                <c:pt idx="6">
                  <c:v>41</c:v>
                </c:pt>
                <c:pt idx="9">
                  <c:v>34</c:v>
                </c:pt>
                <c:pt idx="12">
                  <c:v>30</c:v>
                </c:pt>
              </c:numCache>
            </c:numRef>
          </c:val>
          <c:extLst>
            <c:ext xmlns:c16="http://schemas.microsoft.com/office/drawing/2014/chart" uri="{C3380CC4-5D6E-409C-BE32-E72D297353CC}">
              <c16:uniqueId val="{00000007-9FFF-4D36-AB7B-F5443DBA497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429</c:v>
                </c:pt>
                <c:pt idx="3">
                  <c:v>404</c:v>
                </c:pt>
                <c:pt idx="6">
                  <c:v>322</c:v>
                </c:pt>
                <c:pt idx="9">
                  <c:v>324</c:v>
                </c:pt>
                <c:pt idx="12">
                  <c:v>258</c:v>
                </c:pt>
              </c:numCache>
            </c:numRef>
          </c:val>
          <c:extLst>
            <c:ext xmlns:c16="http://schemas.microsoft.com/office/drawing/2014/chart" uri="{C3380CC4-5D6E-409C-BE32-E72D297353CC}">
              <c16:uniqueId val="{00000008-9FFF-4D36-AB7B-F5443DBA497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9FFF-4D36-AB7B-F5443DBA497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5580</c:v>
                </c:pt>
                <c:pt idx="3">
                  <c:v>6465</c:v>
                </c:pt>
                <c:pt idx="6">
                  <c:v>6139</c:v>
                </c:pt>
                <c:pt idx="9">
                  <c:v>5979</c:v>
                </c:pt>
                <c:pt idx="12">
                  <c:v>5488</c:v>
                </c:pt>
              </c:numCache>
            </c:numRef>
          </c:val>
          <c:extLst>
            <c:ext xmlns:c16="http://schemas.microsoft.com/office/drawing/2014/chart" uri="{C3380CC4-5D6E-409C-BE32-E72D297353CC}">
              <c16:uniqueId val="{0000000A-9FFF-4D36-AB7B-F5443DBA4978}"/>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9FFF-4D36-AB7B-F5443DBA4978}"/>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756</c:v>
                </c:pt>
                <c:pt idx="1">
                  <c:v>759</c:v>
                </c:pt>
                <c:pt idx="2">
                  <c:v>501</c:v>
                </c:pt>
              </c:numCache>
            </c:numRef>
          </c:val>
          <c:extLst>
            <c:ext xmlns:c16="http://schemas.microsoft.com/office/drawing/2014/chart" uri="{C3380CC4-5D6E-409C-BE32-E72D297353CC}">
              <c16:uniqueId val="{00000000-712E-403D-9AD4-0204B8029116}"/>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3053</c:v>
                </c:pt>
                <c:pt idx="1">
                  <c:v>3136</c:v>
                </c:pt>
                <c:pt idx="2">
                  <c:v>2936</c:v>
                </c:pt>
              </c:numCache>
            </c:numRef>
          </c:val>
          <c:extLst>
            <c:ext xmlns:c16="http://schemas.microsoft.com/office/drawing/2014/chart" uri="{C3380CC4-5D6E-409C-BE32-E72D297353CC}">
              <c16:uniqueId val="{00000001-712E-403D-9AD4-0204B8029116}"/>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3277</c:v>
                </c:pt>
                <c:pt idx="1">
                  <c:v>3908</c:v>
                </c:pt>
                <c:pt idx="2">
                  <c:v>4662</c:v>
                </c:pt>
              </c:numCache>
            </c:numRef>
          </c:val>
          <c:extLst>
            <c:ext xmlns:c16="http://schemas.microsoft.com/office/drawing/2014/chart" uri="{C3380CC4-5D6E-409C-BE32-E72D297353CC}">
              <c16:uniqueId val="{00000002-712E-403D-9AD4-0204B8029116}"/>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人口の減少や全国平均を上回る高齢化率に加え、中心産業である農林・建設業の低迷などにより財政基盤が</a:t>
          </a:r>
          <a:r>
            <a:rPr kumimoji="1" lang="ja-JP" altLang="en-US" sz="1100">
              <a:solidFill>
                <a:schemeClr val="dk1"/>
              </a:solidFill>
              <a:effectLst/>
              <a:latin typeface="+mn-lt"/>
              <a:ea typeface="+mn-ea"/>
              <a:cs typeface="+mn-cs"/>
            </a:rPr>
            <a:t>弱い状況にある。財政力指数については、今年度は類似団体の平均値と同値となっており、近年の推移を見ても同等の水準を維持している。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109008</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281208"/>
          <a:ext cx="0" cy="13472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23935</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6024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109008</xdr:rowOff>
    </xdr:from>
    <xdr:to>
      <xdr:col>24</xdr:col>
      <xdr:colOff>12700</xdr:colOff>
      <xdr:row>36</xdr:row>
      <xdr:rowOff>109008</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281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75142</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flipV="1">
          <a:off x="4114800" y="7427383"/>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147760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48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55033</xdr:rowOff>
    </xdr:from>
    <xdr:to>
      <xdr:col>19</xdr:col>
      <xdr:colOff>133350</xdr:colOff>
      <xdr:row>43</xdr:row>
      <xdr:rowOff>75142</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273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55033</xdr:rowOff>
    </xdr:from>
    <xdr:to>
      <xdr:col>15</xdr:col>
      <xdr:colOff>82550</xdr:colOff>
      <xdr:row>43</xdr:row>
      <xdr:rowOff>75142</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flipV="1">
          <a:off x="2336800" y="7427383"/>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75142</xdr:rowOff>
    </xdr:from>
    <xdr:to>
      <xdr:col>11</xdr:col>
      <xdr:colOff>31750</xdr:colOff>
      <xdr:row>43</xdr:row>
      <xdr:rowOff>75142</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44749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135467</xdr:rowOff>
    </xdr:from>
    <xdr:to>
      <xdr:col>11</xdr:col>
      <xdr:colOff>82550</xdr:colOff>
      <xdr:row>43</xdr:row>
      <xdr:rowOff>65617</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20760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24342</xdr:rowOff>
    </xdr:from>
    <xdr:to>
      <xdr:col>19</xdr:col>
      <xdr:colOff>184150</xdr:colOff>
      <xdr:row>43</xdr:row>
      <xdr:rowOff>125942</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110719</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4830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4233</xdr:rowOff>
    </xdr:from>
    <xdr:to>
      <xdr:col>15</xdr:col>
      <xdr:colOff>133350</xdr:colOff>
      <xdr:row>43</xdr:row>
      <xdr:rowOff>105833</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90610</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24342</xdr:rowOff>
    </xdr:from>
    <xdr:to>
      <xdr:col>11</xdr:col>
      <xdr:colOff>82550</xdr:colOff>
      <xdr:row>43</xdr:row>
      <xdr:rowOff>125942</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110719</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24342</xdr:rowOff>
    </xdr:from>
    <xdr:to>
      <xdr:col>7</xdr:col>
      <xdr:colOff>31750</xdr:colOff>
      <xdr:row>43</xdr:row>
      <xdr:rowOff>125942</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9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110719</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483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給与改定や期末・勤勉手当の支給率の増加による人件費の増のほか、</a:t>
          </a:r>
          <a:r>
            <a:rPr kumimoji="1" lang="ja-JP" altLang="ja-JP" sz="1100">
              <a:solidFill>
                <a:schemeClr val="dk1"/>
              </a:solidFill>
              <a:effectLst/>
              <a:latin typeface="+mn-lt"/>
              <a:ea typeface="+mn-ea"/>
              <a:cs typeface="+mn-cs"/>
            </a:rPr>
            <a:t>繰上償還による公債費の増加に伴い、令和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年度比</a:t>
          </a:r>
          <a:r>
            <a:rPr kumimoji="1" lang="en-US" altLang="ja-JP" sz="1100">
              <a:solidFill>
                <a:schemeClr val="dk1"/>
              </a:solidFill>
              <a:effectLst/>
              <a:latin typeface="+mn-lt"/>
              <a:ea typeface="+mn-ea"/>
              <a:cs typeface="+mn-cs"/>
            </a:rPr>
            <a:t>10.2</a:t>
          </a:r>
          <a:r>
            <a:rPr kumimoji="1" lang="ja-JP" altLang="ja-JP" sz="1100">
              <a:solidFill>
                <a:schemeClr val="dk1"/>
              </a:solidFill>
              <a:effectLst/>
              <a:latin typeface="+mn-lt"/>
              <a:ea typeface="+mn-ea"/>
              <a:cs typeface="+mn-cs"/>
            </a:rPr>
            <a:t>ポイント増の</a:t>
          </a:r>
          <a:r>
            <a:rPr kumimoji="1" lang="en-US" altLang="ja-JP" sz="1100">
              <a:solidFill>
                <a:schemeClr val="dk1"/>
              </a:solidFill>
              <a:effectLst/>
              <a:latin typeface="+mn-lt"/>
              <a:ea typeface="+mn-ea"/>
              <a:cs typeface="+mn-cs"/>
            </a:rPr>
            <a:t>77.6</a:t>
          </a:r>
          <a:r>
            <a:rPr kumimoji="1" lang="ja-JP" altLang="ja-JP" sz="1100">
              <a:solidFill>
                <a:schemeClr val="dk1"/>
              </a:solidFill>
              <a:effectLst/>
              <a:latin typeface="+mn-lt"/>
              <a:ea typeface="+mn-ea"/>
              <a:cs typeface="+mn-cs"/>
            </a:rPr>
            <a:t>％となった</a:t>
          </a:r>
          <a:r>
            <a:rPr kumimoji="1" lang="ja-JP" altLang="en-US"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今後、過疎高齢化により地方税等の歳入経常一般財源が減少することが予想されることから、高利率の地方債の繰上償還等により、歳出経常経費の縮減に努める。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113454</xdr:rowOff>
    </xdr:from>
    <xdr:to>
      <xdr:col>23</xdr:col>
      <xdr:colOff>133350</xdr:colOff>
      <xdr:row>67</xdr:row>
      <xdr:rowOff>96096</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886104"/>
          <a:ext cx="0" cy="16971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68173</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55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96096</xdr:rowOff>
    </xdr:from>
    <xdr:to>
      <xdr:col>24</xdr:col>
      <xdr:colOff>12700</xdr:colOff>
      <xdr:row>67</xdr:row>
      <xdr:rowOff>96096</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83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28381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29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113454</xdr:rowOff>
    </xdr:from>
    <xdr:to>
      <xdr:col>24</xdr:col>
      <xdr:colOff>12700</xdr:colOff>
      <xdr:row>57</xdr:row>
      <xdr:rowOff>113454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8861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1270</xdr:rowOff>
    </xdr:from>
    <xdr:to>
      <xdr:col>23</xdr:col>
      <xdr:colOff>133350</xdr:colOff>
      <xdr:row>62</xdr:row>
      <xdr:rowOff>68580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288270"/>
          <a:ext cx="838200" cy="410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128075</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294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155998</xdr:rowOff>
    </xdr:from>
    <xdr:to>
      <xdr:col>23</xdr:col>
      <xdr:colOff>184150</xdr:colOff>
      <xdr:row>64</xdr:row>
      <xdr:rowOff>86148</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95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1270</xdr:rowOff>
    </xdr:from>
    <xdr:to>
      <xdr:col>19</xdr:col>
      <xdr:colOff>133350</xdr:colOff>
      <xdr:row>62</xdr:row>
      <xdr:rowOff>20320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0288270"/>
          <a:ext cx="889000" cy="361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26687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9994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92287</xdr:rowOff>
    </xdr:from>
    <xdr:to>
      <xdr:col>15</xdr:col>
      <xdr:colOff>82550</xdr:colOff>
      <xdr:row>62</xdr:row>
      <xdr:rowOff>20320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207837"/>
          <a:ext cx="889000" cy="442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63500</xdr:rowOff>
    </xdr:from>
    <xdr:to>
      <xdr:col>15</xdr:col>
      <xdr:colOff>133350</xdr:colOff>
      <xdr:row>63</xdr:row>
      <xdr:rowOff>165100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149877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95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92287</xdr:rowOff>
    </xdr:from>
    <xdr:to>
      <xdr:col>11</xdr:col>
      <xdr:colOff>31750</xdr:colOff>
      <xdr:row>59</xdr:row>
      <xdr:rowOff>108373</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207837"/>
          <a:ext cx="8890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5097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0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111760</xdr:rowOff>
    </xdr:from>
    <xdr:to>
      <xdr:col>7</xdr:col>
      <xdr:colOff>31750</xdr:colOff>
      <xdr:row>64</xdr:row>
      <xdr:rowOff>41910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26687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17780</xdr:rowOff>
    </xdr:from>
    <xdr:to>
      <xdr:col>23</xdr:col>
      <xdr:colOff>184150</xdr:colOff>
      <xdr:row>62</xdr:row>
      <xdr:rowOff>119380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34307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492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121920</xdr:rowOff>
    </xdr:from>
    <xdr:to>
      <xdr:col>19</xdr:col>
      <xdr:colOff>184150</xdr:colOff>
      <xdr:row>60</xdr:row>
      <xdr:rowOff>52070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237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62247</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0063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140970</xdr:rowOff>
    </xdr:from>
    <xdr:to>
      <xdr:col>15</xdr:col>
      <xdr:colOff>133350</xdr:colOff>
      <xdr:row>62</xdr:row>
      <xdr:rowOff>71120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81297</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36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59</xdr:row>
      <xdr:rowOff>41487</xdr:rowOff>
    </xdr:from>
    <xdr:to>
      <xdr:col>11</xdr:col>
      <xdr:colOff>82550</xdr:colOff>
      <xdr:row>59</xdr:row>
      <xdr:rowOff>143087</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15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153264</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99259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57573</xdr:rowOff>
    </xdr:from>
    <xdr:to>
      <xdr:col>7</xdr:col>
      <xdr:colOff>31750</xdr:colOff>
      <xdr:row>59</xdr:row>
      <xdr:rowOff>159173</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173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169350</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99420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[544,308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人件費、物件費及び維持補修費の合計額の人口１人当たりの金額が類似団体平均を下回っているのは、人件費の適正化、物件費等の経費節減に継続的に取り組んできたことが要因となっている。今後、施設の老朽化により維持補修費が増加することが予想されるが、民間でも実施可能な部分については委託化を進める等、コストの低減を図っていく。</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54821</xdr:rowOff>
    </xdr:from>
    <xdr:to>
      <xdr:col>23</xdr:col>
      <xdr:colOff>133350</xdr:colOff>
      <xdr:row>88</xdr:row>
      <xdr:rowOff>126048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71"/>
          <a:ext cx="0" cy="127137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98125</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185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2,132,830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126048</xdr:rowOff>
    </xdr:from>
    <xdr:to>
      <xdr:col>24</xdr:col>
      <xdr:colOff>12700</xdr:colOff>
      <xdr:row>88</xdr:row>
      <xdr:rowOff>126048</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213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141198</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54821</xdr:rowOff>
    </xdr:from>
    <xdr:to>
      <xdr:col>24</xdr:col>
      <xdr:colOff>12700</xdr:colOff>
      <xdr:row>81</xdr:row>
      <xdr:rowOff>54821</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7176</xdr:rowOff>
    </xdr:from>
    <xdr:to>
      <xdr:col>23</xdr:col>
      <xdr:colOff>133350</xdr:colOff>
      <xdr:row>82</xdr:row>
      <xdr:rowOff>59576</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114800" y="14066076"/>
          <a:ext cx="838200" cy="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6709</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65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34632</xdr:rowOff>
    </xdr:from>
    <xdr:to>
      <xdr:col>23</xdr:col>
      <xdr:colOff>184150</xdr:colOff>
      <xdr:row>82</xdr:row>
      <xdr:rowOff>136232</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93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7176</xdr:rowOff>
    </xdr:from>
    <xdr:to>
      <xdr:col>19</xdr:col>
      <xdr:colOff>133350</xdr:colOff>
      <xdr:row>82</xdr:row>
      <xdr:rowOff>9447</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flipV="1">
          <a:off x="3225800" y="14066076"/>
          <a:ext cx="889000" cy="2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4993</xdr:rowOff>
    </xdr:from>
    <xdr:to>
      <xdr:col>19</xdr:col>
      <xdr:colOff>184150</xdr:colOff>
      <xdr:row>82</xdr:row>
      <xdr:rowOff>106593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4063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91370</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41502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3029</xdr:rowOff>
    </xdr:from>
    <xdr:to>
      <xdr:col>15</xdr:col>
      <xdr:colOff>82550</xdr:colOff>
      <xdr:row>82</xdr:row>
      <xdr:rowOff>9447</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061929"/>
          <a:ext cx="889000" cy="6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167111</xdr:rowOff>
    </xdr:from>
    <xdr:to>
      <xdr:col>15</xdr:col>
      <xdr:colOff>133350</xdr:colOff>
      <xdr:row>82</xdr:row>
      <xdr:rowOff>97261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405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82038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414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148130</xdr:rowOff>
    </xdr:from>
    <xdr:to>
      <xdr:col>11</xdr:col>
      <xdr:colOff>31750</xdr:colOff>
      <xdr:row>82</xdr:row>
      <xdr:rowOff>3029</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4035580"/>
          <a:ext cx="889000" cy="26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141692</xdr:rowOff>
    </xdr:from>
    <xdr:to>
      <xdr:col>11</xdr:col>
      <xdr:colOff>82550</xdr:colOff>
      <xdr:row>82</xdr:row>
      <xdr:rowOff>71842</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4029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56619</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115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127281</xdr:rowOff>
    </xdr:from>
    <xdr:to>
      <xdr:col>7</xdr:col>
      <xdr:colOff>31750</xdr:colOff>
      <xdr:row>82</xdr:row>
      <xdr:rowOff>57431</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4014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42208</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1011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8776</xdr:rowOff>
    </xdr:from>
    <xdr:to>
      <xdr:col>23</xdr:col>
      <xdr:colOff>184150</xdr:colOff>
      <xdr:row>82</xdr:row>
      <xdr:rowOff>110376</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4067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25303</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12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544,308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127826</xdr:rowOff>
    </xdr:from>
    <xdr:to>
      <xdr:col>19</xdr:col>
      <xdr:colOff>184150</xdr:colOff>
      <xdr:row>82</xdr:row>
      <xdr:rowOff>57976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015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68153</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37841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130097</xdr:rowOff>
    </xdr:from>
    <xdr:to>
      <xdr:col>15</xdr:col>
      <xdr:colOff>133350</xdr:colOff>
      <xdr:row>82</xdr:row>
      <xdr:rowOff>60247</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017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70424</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37864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123679</xdr:rowOff>
    </xdr:from>
    <xdr:to>
      <xdr:col>11</xdr:col>
      <xdr:colOff>82550</xdr:colOff>
      <xdr:row>82</xdr:row>
      <xdr:rowOff>53829</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4011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64006</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780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97330</xdr:rowOff>
    </xdr:from>
    <xdr:to>
      <xdr:col>7</xdr:col>
      <xdr:colOff>31750</xdr:colOff>
      <xdr:row>82</xdr:row>
      <xdr:rowOff>27480</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398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37657</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53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[92.8]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採用者退職者の学歴・経験年数の差、人事異動による職種変更、職員年齢構成及び人事</a:t>
          </a:r>
          <a:r>
            <a:rPr kumimoji="1" lang="ja-JP" altLang="en-US" sz="1100">
              <a:solidFill>
                <a:schemeClr val="dk1"/>
              </a:solidFill>
              <a:effectLst/>
              <a:latin typeface="+mn-lt"/>
              <a:ea typeface="+mn-ea"/>
              <a:cs typeface="+mn-cs"/>
            </a:rPr>
            <a:t>評価</a:t>
          </a:r>
          <a:r>
            <a:rPr kumimoji="1" lang="ja-JP" altLang="ja-JP" sz="1100">
              <a:solidFill>
                <a:schemeClr val="dk1"/>
              </a:solidFill>
              <a:effectLst/>
              <a:latin typeface="+mn-lt"/>
              <a:ea typeface="+mn-ea"/>
              <a:cs typeface="+mn-cs"/>
            </a:rPr>
            <a:t>の導入等により、類似団体を下回っている。今後においても一層の定員管理及び給与の適正化に努める。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155194</xdr:rowOff>
    </xdr:from>
    <xdr:to>
      <xdr:col>81</xdr:col>
      <xdr:colOff>44450</xdr:colOff>
      <xdr:row>89</xdr:row>
      <xdr:rowOff>79502</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4214094"/>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51579</xdr:rowOff>
    </xdr:from>
    <xdr:ext cx="762000" cy="259045"/>
    <xdr:sp macro=""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31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79502</xdr:rowOff>
    </xdr:from>
    <xdr:to>
      <xdr:col>81</xdr:col>
      <xdr:colOff>133350</xdr:colOff>
      <xdr:row>89</xdr:row>
      <xdr:rowOff>79502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33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81</xdr:row>
      <xdr:rowOff>70121</xdr:rowOff>
    </xdr:from>
    <xdr:ext cx="762000" cy="259045"/>
    <xdr:sp macro=""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9575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155194</xdr:rowOff>
    </xdr:from>
    <xdr:to>
      <xdr:col>81</xdr:col>
      <xdr:colOff>133350</xdr:colOff>
      <xdr:row>82</xdr:row>
      <xdr:rowOff>155194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42140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21844</xdr:rowOff>
    </xdr:from>
    <xdr:to>
      <xdr:col>81</xdr:col>
      <xdr:colOff>44450</xdr:colOff>
      <xdr:row>87</xdr:row>
      <xdr:rowOff>65278</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179800" y="14937994"/>
          <a:ext cx="83820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87</xdr:row>
      <xdr:rowOff>121683</xdr:rowOff>
    </xdr:from>
    <xdr:ext cx="762000" cy="259045"/>
    <xdr:sp macro=""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50378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149606</xdr:rowOff>
    </xdr:from>
    <xdr:to>
      <xdr:col>81</xdr:col>
      <xdr:colOff>95250</xdr:colOff>
      <xdr:row>88</xdr:row>
      <xdr:rowOff>79756</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21844</xdr:rowOff>
    </xdr:from>
    <xdr:to>
      <xdr:col>77</xdr:col>
      <xdr:colOff>44450</xdr:colOff>
      <xdr:row>87</xdr:row>
      <xdr:rowOff>41148</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5290800" y="14937994"/>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139954</xdr:rowOff>
    </xdr:from>
    <xdr:to>
      <xdr:col>77</xdr:col>
      <xdr:colOff>95250</xdr:colOff>
      <xdr:row>88</xdr:row>
      <xdr:rowOff>70104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505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54881</xdr:rowOff>
    </xdr:from>
    <xdr:ext cx="736600" cy="259045"/>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51424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7365</xdr:rowOff>
    </xdr:from>
    <xdr:to>
      <xdr:col>72</xdr:col>
      <xdr:colOff>203200</xdr:colOff>
      <xdr:row>87</xdr:row>
      <xdr:rowOff>41148</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4401800" y="14923515"/>
          <a:ext cx="889000" cy="33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144780</xdr:rowOff>
    </xdr:from>
    <xdr:to>
      <xdr:col>73</xdr:col>
      <xdr:colOff>44450</xdr:colOff>
      <xdr:row>88</xdr:row>
      <xdr:rowOff>74930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59707</xdr:rowOff>
    </xdr:from>
    <xdr:ext cx="762000" cy="2590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5147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7365</xdr:rowOff>
    </xdr:from>
    <xdr:to>
      <xdr:col>68</xdr:col>
      <xdr:colOff>152400</xdr:colOff>
      <xdr:row>87</xdr:row>
      <xdr:rowOff>45974</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flipV="1">
          <a:off x="13512800" y="14923515"/>
          <a:ext cx="889000" cy="38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154432</xdr:rowOff>
    </xdr:from>
    <xdr:to>
      <xdr:col>68</xdr:col>
      <xdr:colOff>203200</xdr:colOff>
      <xdr:row>88</xdr:row>
      <xdr:rowOff>84582</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69359</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5156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64533</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14478</xdr:rowOff>
    </xdr:from>
    <xdr:to>
      <xdr:col>81</xdr:col>
      <xdr:colOff>95250</xdr:colOff>
      <xdr:row>87</xdr:row>
      <xdr:rowOff>116078</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967200" y="14930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31005</xdr:rowOff>
    </xdr:from>
    <xdr:ext cx="762000" cy="259045"/>
    <xdr:sp macro=""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77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142494</xdr:rowOff>
    </xdr:from>
    <xdr:to>
      <xdr:col>77</xdr:col>
      <xdr:colOff>95250</xdr:colOff>
      <xdr:row>87</xdr:row>
      <xdr:rowOff>72644</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129000" y="14887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82821</xdr:rowOff>
    </xdr:from>
    <xdr:ext cx="7366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46560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161798</xdr:rowOff>
    </xdr:from>
    <xdr:to>
      <xdr:col>73</xdr:col>
      <xdr:colOff>44450</xdr:colOff>
      <xdr:row>87</xdr:row>
      <xdr:rowOff>91948</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5240000" y="1490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102125</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4675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128015</xdr:rowOff>
    </xdr:from>
    <xdr:to>
      <xdr:col>68</xdr:col>
      <xdr:colOff>203200</xdr:colOff>
      <xdr:row>87</xdr:row>
      <xdr:rowOff>58165</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4351000" y="14872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68342</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4641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166624</xdr:rowOff>
    </xdr:from>
    <xdr:to>
      <xdr:col>64</xdr:col>
      <xdr:colOff>152400</xdr:colOff>
      <xdr:row>87</xdr:row>
      <xdr:rowOff>96774</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3462000" y="149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106951</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4680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[27.02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町の面積が広大で人家が点在しているなどの地理的要因により、行政効率が悪いことから類似団体平均を少し上回っている。</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今後とも、更なる行政効率化の促進を図るとともに、新規採用抑制等を行い、定員管理計画に基づき職員数の適正化に努める。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139340</xdr:rowOff>
    </xdr:from>
    <xdr:to>
      <xdr:col>81</xdr:col>
      <xdr:colOff>44450</xdr:colOff>
      <xdr:row>67</xdr:row>
      <xdr:rowOff>114798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54890"/>
          <a:ext cx="0" cy="13470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86875</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574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114798</xdr:rowOff>
    </xdr:from>
    <xdr:to>
      <xdr:col>81</xdr:col>
      <xdr:colOff>133350</xdr:colOff>
      <xdr:row>67</xdr:row>
      <xdr:rowOff>114798</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01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54267</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98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139340</xdr:rowOff>
    </xdr:from>
    <xdr:to>
      <xdr:col>81</xdr:col>
      <xdr:colOff>133350</xdr:colOff>
      <xdr:row>59</xdr:row>
      <xdr:rowOff>139340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54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38946</xdr:rowOff>
    </xdr:from>
    <xdr:to>
      <xdr:col>81</xdr:col>
      <xdr:colOff>44450</xdr:colOff>
      <xdr:row>61</xdr:row>
      <xdr:rowOff>75543</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497396"/>
          <a:ext cx="838200" cy="36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167075</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2826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150548</xdr:rowOff>
    </xdr:from>
    <xdr:to>
      <xdr:col>81</xdr:col>
      <xdr:colOff>95250</xdr:colOff>
      <xdr:row>61</xdr:row>
      <xdr:rowOff>80698</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43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37539</xdr:rowOff>
    </xdr:from>
    <xdr:to>
      <xdr:col>77</xdr:col>
      <xdr:colOff>44450</xdr:colOff>
      <xdr:row>61</xdr:row>
      <xdr:rowOff>38946</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495989"/>
          <a:ext cx="889000" cy="14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140494</xdr:rowOff>
    </xdr:from>
    <xdr:to>
      <xdr:col>77</xdr:col>
      <xdr:colOff>95250</xdr:colOff>
      <xdr:row>61</xdr:row>
      <xdr:rowOff>70644</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42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80821</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1963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1545</xdr:rowOff>
    </xdr:from>
    <xdr:to>
      <xdr:col>72</xdr:col>
      <xdr:colOff>203200</xdr:colOff>
      <xdr:row>61</xdr:row>
      <xdr:rowOff>37539</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459995"/>
          <a:ext cx="889000" cy="359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132652</xdr:rowOff>
    </xdr:from>
    <xdr:to>
      <xdr:col>73</xdr:col>
      <xdr:colOff>44450</xdr:colOff>
      <xdr:row>61</xdr:row>
      <xdr:rowOff>62802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41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72979</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188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162539</xdr:rowOff>
    </xdr:from>
    <xdr:to>
      <xdr:col>68</xdr:col>
      <xdr:colOff>152400</xdr:colOff>
      <xdr:row>61</xdr:row>
      <xdr:rowOff>1545</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449539"/>
          <a:ext cx="889000" cy="10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118173</xdr:rowOff>
    </xdr:from>
    <xdr:to>
      <xdr:col>68</xdr:col>
      <xdr:colOff>203200</xdr:colOff>
      <xdr:row>61</xdr:row>
      <xdr:rowOff>48323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405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58500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17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110331</xdr:rowOff>
    </xdr:from>
    <xdr:to>
      <xdr:col>64</xdr:col>
      <xdr:colOff>152400</xdr:colOff>
      <xdr:row>61</xdr:row>
      <xdr:rowOff>40481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97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50658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1662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24743</xdr:rowOff>
    </xdr:from>
    <xdr:to>
      <xdr:col>81</xdr:col>
      <xdr:colOff>95250</xdr:colOff>
      <xdr:row>61</xdr:row>
      <xdr:rowOff>126343</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483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168270</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455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159596</xdr:rowOff>
    </xdr:from>
    <xdr:to>
      <xdr:col>77</xdr:col>
      <xdr:colOff>95250</xdr:colOff>
      <xdr:row>61</xdr:row>
      <xdr:rowOff>89746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446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74523</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5329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158189</xdr:rowOff>
    </xdr:from>
    <xdr:to>
      <xdr:col>73</xdr:col>
      <xdr:colOff>44450</xdr:colOff>
      <xdr:row>61</xdr:row>
      <xdr:rowOff>88339</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445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73116</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5315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122195</xdr:rowOff>
    </xdr:from>
    <xdr:to>
      <xdr:col>68</xdr:col>
      <xdr:colOff>203200</xdr:colOff>
      <xdr:row>61</xdr:row>
      <xdr:rowOff>52345</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40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37122</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495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111739</xdr:rowOff>
    </xdr:from>
    <xdr:to>
      <xdr:col>64</xdr:col>
      <xdr:colOff>152400</xdr:colOff>
      <xdr:row>61</xdr:row>
      <xdr:rowOff>41889</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398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26666</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485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繰上償還を行った影響や事業の適切な取捨選択の結果、実質公債費比率は類似団体の平均値を大きく下回っている。</a:t>
          </a:r>
          <a:endParaRPr lang="ja-JP" altLang="ja-JP" sz="1400">
            <a:effectLst/>
          </a:endParaRPr>
        </a:p>
        <a:p>
          <a:r>
            <a:rPr kumimoji="1" lang="ja-JP" altLang="ja-JP" sz="1100">
              <a:solidFill>
                <a:schemeClr val="dk1"/>
              </a:solidFill>
              <a:effectLst/>
              <a:latin typeface="+mn-lt"/>
              <a:ea typeface="+mn-ea"/>
              <a:cs typeface="+mn-cs"/>
            </a:rPr>
            <a:t>しかし、令和３年度に発行した保小中一貫教育施設整備事業等の大型事業による起債の償還が始まることや、定住促進住宅整備事業及び町営住宅等大規模改修事業等の大型事業も控えており、更に実質公債費比率の増加が見込まれるため、今後とも高利率の地方債の繰上償還を実施することにより、公債費の適正化を図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a:extLst>
            <a:ext uri="{FF2B5EF4-FFF2-40B4-BE49-F238E27FC236}">
              <a16:creationId xmlns:a16="http://schemas.microsoft.com/office/drawing/2014/main" id="{00000000-0008-0000-0300-000072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38</xdr:row>
      <xdr:rowOff>21082</xdr:rowOff>
    </xdr:from>
    <xdr:to>
      <xdr:col>81</xdr:col>
      <xdr:colOff>44450</xdr:colOff>
      <xdr:row>43</xdr:row>
      <xdr:rowOff>143510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flipV="1">
          <a:off x="17018000" y="6536182"/>
          <a:ext cx="0" cy="9796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2" name="公債費負担の状況最小値テキスト">
          <a:extLst>
            <a:ext uri="{FF2B5EF4-FFF2-40B4-BE49-F238E27FC236}">
              <a16:creationId xmlns:a16="http://schemas.microsoft.com/office/drawing/2014/main" id="{00000000-0008-0000-0300-000074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107459</xdr:rowOff>
    </xdr:from>
    <xdr:ext cx="762000" cy="259045"/>
    <xdr:sp macro="" textlink="">
      <xdr:nvSpPr>
        <xdr:cNvPr id="374" name="公債費負担の状況最大値テキスト">
          <a:extLst>
            <a:ext uri="{FF2B5EF4-FFF2-40B4-BE49-F238E27FC236}">
              <a16:creationId xmlns:a16="http://schemas.microsoft.com/office/drawing/2014/main" id="{00000000-0008-0000-0300-000076010000}"/>
            </a:ext>
          </a:extLst>
        </xdr:cNvPr>
        <xdr:cNvSpPr txBox="1"/>
      </xdr:nvSpPr>
      <xdr:spPr>
        <a:xfrm>
          <a:off x="17106900" y="6279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38</xdr:row>
      <xdr:rowOff>21082</xdr:rowOff>
    </xdr:from>
    <xdr:to>
      <xdr:col>81</xdr:col>
      <xdr:colOff>133350</xdr:colOff>
      <xdr:row>38</xdr:row>
      <xdr:rowOff>21082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65361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83566</xdr:rowOff>
    </xdr:from>
    <xdr:to>
      <xdr:col>81</xdr:col>
      <xdr:colOff>44450</xdr:colOff>
      <xdr:row>40</xdr:row>
      <xdr:rowOff>88392</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179800" y="6941566"/>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21607</xdr:rowOff>
    </xdr:from>
    <xdr:ext cx="762000" cy="259045"/>
    <xdr:sp macro="" textlink="">
      <xdr:nvSpPr>
        <xdr:cNvPr id="377" name="公債費負担の状況平均値テキスト">
          <a:extLst>
            <a:ext uri="{FF2B5EF4-FFF2-40B4-BE49-F238E27FC236}">
              <a16:creationId xmlns:a16="http://schemas.microsoft.com/office/drawing/2014/main" id="{00000000-0008-0000-0300-000079010000}"/>
            </a:ext>
          </a:extLst>
        </xdr:cNvPr>
        <xdr:cNvSpPr txBox="1"/>
      </xdr:nvSpPr>
      <xdr:spPr>
        <a:xfrm>
          <a:off x="17106900" y="7051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49530</xdr:rowOff>
    </xdr:from>
    <xdr:to>
      <xdr:col>81</xdr:col>
      <xdr:colOff>95250</xdr:colOff>
      <xdr:row>41</xdr:row>
      <xdr:rowOff>151130</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967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54610</xdr:rowOff>
    </xdr:from>
    <xdr:to>
      <xdr:col>77</xdr:col>
      <xdr:colOff>44450</xdr:colOff>
      <xdr:row>40</xdr:row>
      <xdr:rowOff>83566</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5290800" y="6912610"/>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35052</xdr:rowOff>
    </xdr:from>
    <xdr:to>
      <xdr:col>77</xdr:col>
      <xdr:colOff>95250</xdr:colOff>
      <xdr:row>41</xdr:row>
      <xdr:rowOff>136652</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129000" y="7064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121429</xdr:rowOff>
    </xdr:from>
    <xdr:ext cx="736600" cy="259045"/>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5798800" y="71508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40</xdr:row>
      <xdr:rowOff>30480</xdr:rowOff>
    </xdr:from>
    <xdr:to>
      <xdr:col>72</xdr:col>
      <xdr:colOff>203200</xdr:colOff>
      <xdr:row>40</xdr:row>
      <xdr:rowOff>54610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4401800" y="688848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25400</xdr:rowOff>
    </xdr:from>
    <xdr:to>
      <xdr:col>73</xdr:col>
      <xdr:colOff>44450</xdr:colOff>
      <xdr:row>41</xdr:row>
      <xdr:rowOff>127000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5240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111777</xdr:rowOff>
    </xdr:from>
    <xdr:ext cx="7620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909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1524</xdr:rowOff>
    </xdr:from>
    <xdr:to>
      <xdr:col>68</xdr:col>
      <xdr:colOff>152400</xdr:colOff>
      <xdr:row>40</xdr:row>
      <xdr:rowOff>30480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3512800" y="6859524"/>
          <a:ext cx="8890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25400</xdr:rowOff>
    </xdr:from>
    <xdr:to>
      <xdr:col>68</xdr:col>
      <xdr:colOff>203200</xdr:colOff>
      <xdr:row>41</xdr:row>
      <xdr:rowOff>127000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4351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111777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020800" y="71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20574</xdr:rowOff>
    </xdr:from>
    <xdr:to>
      <xdr:col>64</xdr:col>
      <xdr:colOff>152400</xdr:colOff>
      <xdr:row>41</xdr:row>
      <xdr:rowOff>122174</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3462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106951</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3131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37592</xdr:rowOff>
    </xdr:from>
    <xdr:to>
      <xdr:col>81</xdr:col>
      <xdr:colOff>95250</xdr:colOff>
      <xdr:row>40</xdr:row>
      <xdr:rowOff>139192</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967200" y="689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54119</xdr:rowOff>
    </xdr:from>
    <xdr:ext cx="762000" cy="259045"/>
    <xdr:sp macro="" textlink="">
      <xdr:nvSpPr>
        <xdr:cNvPr id="396" name="公債費負担の状況該当値テキスト">
          <a:extLst>
            <a:ext uri="{FF2B5EF4-FFF2-40B4-BE49-F238E27FC236}">
              <a16:creationId xmlns:a16="http://schemas.microsoft.com/office/drawing/2014/main" id="{00000000-0008-0000-0300-00008C010000}"/>
            </a:ext>
          </a:extLst>
        </xdr:cNvPr>
        <xdr:cNvSpPr txBox="1"/>
      </xdr:nvSpPr>
      <xdr:spPr>
        <a:xfrm>
          <a:off x="17106900" y="67406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32766</xdr:rowOff>
    </xdr:from>
    <xdr:to>
      <xdr:col>77</xdr:col>
      <xdr:colOff>95250</xdr:colOff>
      <xdr:row>40</xdr:row>
      <xdr:rowOff>134366</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129000" y="6890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144543</xdr:rowOff>
    </xdr:from>
    <xdr:ext cx="7366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798800" y="66596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3810</xdr:rowOff>
    </xdr:from>
    <xdr:to>
      <xdr:col>73</xdr:col>
      <xdr:colOff>44450</xdr:colOff>
      <xdr:row>40</xdr:row>
      <xdr:rowOff>105410</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5240000" y="686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115587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909800" y="663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151130</xdr:rowOff>
    </xdr:from>
    <xdr:to>
      <xdr:col>68</xdr:col>
      <xdr:colOff>203200</xdr:colOff>
      <xdr:row>40</xdr:row>
      <xdr:rowOff>81280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4351000" y="683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91457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020800" y="6606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122174</xdr:rowOff>
    </xdr:from>
    <xdr:to>
      <xdr:col>64</xdr:col>
      <xdr:colOff>152400</xdr:colOff>
      <xdr:row>40</xdr:row>
      <xdr:rowOff>52324</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3462000" y="6808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62501</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131800" y="6577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繰上償還を行い、公債費削減を中心とする行政改革を進めた結果、令和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年度決算でも数値はマイナスとなった。今後も、後世への負担を少しでも軽減するよう、新規事業等実施について総点検を図り、財政の健全化に努める。</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125800</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70667"/>
          <a:ext cx="0" cy="169848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97877</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404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125800</xdr:rowOff>
    </xdr:from>
    <xdr:to>
      <xdr:col>81</xdr:col>
      <xdr:colOff>133350</xdr:colOff>
      <xdr:row>23</xdr:row>
      <xdr:rowOff>125800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4069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8" name="将来負担の状況平均値テキスト">
          <a:extLst>
            <a:ext uri="{FF2B5EF4-FFF2-40B4-BE49-F238E27FC236}">
              <a16:creationId xmlns:a16="http://schemas.microsoft.com/office/drawing/2014/main" id="{00000000-0008-0000-0300-0000B6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1" name="テキスト ボックス 440">
          <a:extLst>
            <a:ext uri="{FF2B5EF4-FFF2-40B4-BE49-F238E27FC236}">
              <a16:creationId xmlns:a16="http://schemas.microsoft.com/office/drawing/2014/main" id="{00000000-0008-0000-0300-0000B9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人事院勧告に伴う</a:t>
          </a:r>
          <a:r>
            <a:rPr kumimoji="1" lang="ja-JP" altLang="ja-JP" sz="1100">
              <a:solidFill>
                <a:schemeClr val="dk1"/>
              </a:solidFill>
              <a:effectLst/>
              <a:latin typeface="+mn-lt"/>
              <a:ea typeface="+mn-ea"/>
              <a:cs typeface="+mn-cs"/>
            </a:rPr>
            <a:t>給与改定や期末・勤勉手当の支給率の増加により、人件費全体では対前年度</a:t>
          </a:r>
          <a:r>
            <a:rPr kumimoji="1" lang="en-US" altLang="ja-JP" sz="1100">
              <a:solidFill>
                <a:schemeClr val="dk1"/>
              </a:solidFill>
              <a:effectLst/>
              <a:latin typeface="+mn-lt"/>
              <a:ea typeface="+mn-ea"/>
              <a:cs typeface="+mn-cs"/>
            </a:rPr>
            <a:t>51,437</a:t>
          </a:r>
          <a:r>
            <a:rPr kumimoji="1" lang="ja-JP" altLang="ja-JP" sz="1100">
              <a:solidFill>
                <a:schemeClr val="dk1"/>
              </a:solidFill>
              <a:effectLst/>
              <a:latin typeface="+mn-lt"/>
              <a:ea typeface="+mn-ea"/>
              <a:cs typeface="+mn-cs"/>
            </a:rPr>
            <a:t>千円の増額となったが、定員管理や給与の適正化に努めてきたことにより、類似団体平均値を下回る結果となった。</a:t>
          </a:r>
          <a:endParaRPr lang="ja-JP" altLang="ja-JP" sz="1400">
            <a:effectLst/>
          </a:endParaRPr>
        </a:p>
        <a:p>
          <a:r>
            <a:rPr kumimoji="1" lang="ja-JP" altLang="ja-JP" sz="1100">
              <a:solidFill>
                <a:schemeClr val="dk1"/>
              </a:solidFill>
              <a:effectLst/>
              <a:latin typeface="+mn-lt"/>
              <a:ea typeface="+mn-ea"/>
              <a:cs typeface="+mn-cs"/>
            </a:rPr>
            <a:t>今後においても一層の定員管理及び給与の適正化に努める。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157480</xdr:rowOff>
    </xdr:from>
    <xdr:to>
      <xdr:col>24</xdr:col>
      <xdr:colOff>25400</xdr:colOff>
      <xdr:row>40</xdr:row>
      <xdr:rowOff>39370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64388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11447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86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39370</xdr:rowOff>
    </xdr:from>
    <xdr:to>
      <xdr:col>24</xdr:col>
      <xdr:colOff>114300</xdr:colOff>
      <xdr:row>40</xdr:row>
      <xdr:rowOff>39370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89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72407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87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157480</xdr:rowOff>
    </xdr:from>
    <xdr:to>
      <xdr:col>24</xdr:col>
      <xdr:colOff>114300</xdr:colOff>
      <xdr:row>32</xdr:row>
      <xdr:rowOff>157480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643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34</xdr:row>
      <xdr:rowOff>134620</xdr:rowOff>
    </xdr:from>
    <xdr:to>
      <xdr:col>24</xdr:col>
      <xdr:colOff>25400</xdr:colOff>
      <xdr:row>34</xdr:row>
      <xdr:rowOff>165100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596392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132097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328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160020</xdr:rowOff>
    </xdr:from>
    <xdr:to>
      <xdr:col>24</xdr:col>
      <xdr:colOff>76200</xdr:colOff>
      <xdr:row>36</xdr:row>
      <xdr:rowOff>90170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34</xdr:row>
      <xdr:rowOff>130810</xdr:rowOff>
    </xdr:from>
    <xdr:to>
      <xdr:col>19</xdr:col>
      <xdr:colOff>187325</xdr:colOff>
      <xdr:row>34</xdr:row>
      <xdr:rowOff>134620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596011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129540</xdr:rowOff>
    </xdr:from>
    <xdr:to>
      <xdr:col>20</xdr:col>
      <xdr:colOff>38100</xdr:colOff>
      <xdr:row>36</xdr:row>
      <xdr:rowOff>59690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44467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166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123190</xdr:rowOff>
    </xdr:from>
    <xdr:to>
      <xdr:col>15</xdr:col>
      <xdr:colOff>98425</xdr:colOff>
      <xdr:row>34</xdr:row>
      <xdr:rowOff>130810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595249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129540</xdr:rowOff>
    </xdr:from>
    <xdr:to>
      <xdr:col>15</xdr:col>
      <xdr:colOff>149225</xdr:colOff>
      <xdr:row>36</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44467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216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123190</xdr:rowOff>
    </xdr:from>
    <xdr:to>
      <xdr:col>11</xdr:col>
      <xdr:colOff>9525</xdr:colOff>
      <xdr:row>35</xdr:row>
      <xdr:rowOff>66040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595249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106680</xdr:rowOff>
    </xdr:from>
    <xdr:to>
      <xdr:col>11</xdr:col>
      <xdr:colOff>60325</xdr:colOff>
      <xdr:row>36</xdr:row>
      <xdr:rowOff>36830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21607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193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xdr:rowOff>
    </xdr:from>
    <xdr:to>
      <xdr:col>6</xdr:col>
      <xdr:colOff>171450</xdr:colOff>
      <xdr:row>36</xdr:row>
      <xdr:rowOff>116840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101617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27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34</xdr:row>
      <xdr:rowOff>114300</xdr:rowOff>
    </xdr:from>
    <xdr:to>
      <xdr:col>24</xdr:col>
      <xdr:colOff>76200</xdr:colOff>
      <xdr:row>35</xdr:row>
      <xdr:rowOff>44450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594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130827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578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34</xdr:row>
      <xdr:rowOff>83820</xdr:rowOff>
    </xdr:from>
    <xdr:to>
      <xdr:col>20</xdr:col>
      <xdr:colOff>38100</xdr:colOff>
      <xdr:row>35</xdr:row>
      <xdr:rowOff>13970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591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24147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681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80010</xdr:rowOff>
    </xdr:from>
    <xdr:to>
      <xdr:col>15</xdr:col>
      <xdr:colOff>149225</xdr:colOff>
      <xdr:row>35</xdr:row>
      <xdr:rowOff>10160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5909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20337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678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72390</xdr:rowOff>
    </xdr:from>
    <xdr:to>
      <xdr:col>11</xdr:col>
      <xdr:colOff>60325</xdr:colOff>
      <xdr:row>35</xdr:row>
      <xdr:rowOff>2540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5901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12717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670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15240</xdr:rowOff>
    </xdr:from>
    <xdr:to>
      <xdr:col>6</xdr:col>
      <xdr:colOff>171450</xdr:colOff>
      <xdr:row>35</xdr:row>
      <xdr:rowOff>116840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015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127017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784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物価高騰に伴い原材料費や光熱費等の経常経費充当一般財源が増加し、物件費は対前年度</a:t>
          </a:r>
          <a:r>
            <a:rPr kumimoji="1" lang="en-US" altLang="ja-JP" sz="1100">
              <a:solidFill>
                <a:schemeClr val="dk1"/>
              </a:solidFill>
              <a:effectLst/>
              <a:latin typeface="+mn-lt"/>
              <a:ea typeface="+mn-ea"/>
              <a:cs typeface="+mn-cs"/>
            </a:rPr>
            <a:t>1.7</a:t>
          </a:r>
          <a:r>
            <a:rPr kumimoji="1" lang="ja-JP" altLang="en-US" sz="1100">
              <a:solidFill>
                <a:schemeClr val="dk1"/>
              </a:solidFill>
              <a:effectLst/>
              <a:latin typeface="+mn-lt"/>
              <a:ea typeface="+mn-ea"/>
              <a:cs typeface="+mn-cs"/>
            </a:rPr>
            <a:t>ポイントの増となったが、</a:t>
          </a:r>
          <a:r>
            <a:rPr kumimoji="1" lang="ja-JP" altLang="ja-JP" sz="1100">
              <a:solidFill>
                <a:schemeClr val="dk1"/>
              </a:solidFill>
              <a:effectLst/>
              <a:latin typeface="+mn-lt"/>
              <a:ea typeface="+mn-ea"/>
              <a:cs typeface="+mn-cs"/>
            </a:rPr>
            <a:t>創意と工夫による一層の効率化を図り、経費の縮減に努めてきた結果、類似団体平均を下回っている。</a:t>
          </a:r>
          <a:endParaRPr lang="ja-JP" altLang="ja-JP" sz="1400">
            <a:effectLst/>
          </a:endParaRPr>
        </a:p>
        <a:p>
          <a:r>
            <a:rPr kumimoji="1" lang="ja-JP" altLang="ja-JP" sz="1100">
              <a:solidFill>
                <a:schemeClr val="dk1"/>
              </a:solidFill>
              <a:effectLst/>
              <a:latin typeface="+mn-lt"/>
              <a:ea typeface="+mn-ea"/>
              <a:cs typeface="+mn-cs"/>
            </a:rPr>
            <a:t>今後、職員数の減少による委託（物件費）へのシフトが考えられるが、より一層事業の精査を行い、経費の削減に努める。</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159004</xdr:rowOff>
    </xdr:from>
    <xdr:to>
      <xdr:col>82</xdr:col>
      <xdr:colOff>107950</xdr:colOff>
      <xdr:row>20</xdr:row>
      <xdr:rowOff>113284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59304"/>
          <a:ext cx="0" cy="982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85361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14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113284</xdr:rowOff>
    </xdr:from>
    <xdr:to>
      <xdr:col>82</xdr:col>
      <xdr:colOff>196850</xdr:colOff>
      <xdr:row>20</xdr:row>
      <xdr:rowOff>113284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42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73931</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02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159004</xdr:rowOff>
    </xdr:from>
    <xdr:to>
      <xdr:col>82</xdr:col>
      <xdr:colOff>196850</xdr:colOff>
      <xdr:row>14</xdr:row>
      <xdr:rowOff>159004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5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35560</xdr:rowOff>
    </xdr:from>
    <xdr:to>
      <xdr:col>82</xdr:col>
      <xdr:colOff>107950</xdr:colOff>
      <xdr:row>16</xdr:row>
      <xdr:rowOff>113284</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778760"/>
          <a:ext cx="8382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23131</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937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51054</xdr:rowOff>
    </xdr:from>
    <xdr:to>
      <xdr:col>82</xdr:col>
      <xdr:colOff>158750</xdr:colOff>
      <xdr:row>17</xdr:row>
      <xdr:rowOff>152654</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65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35560</xdr:rowOff>
    </xdr:from>
    <xdr:to>
      <xdr:col>78</xdr:col>
      <xdr:colOff>69850</xdr:colOff>
      <xdr:row>16</xdr:row>
      <xdr:rowOff>67564</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4782800" y="2778760"/>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37338</xdr:rowOff>
    </xdr:from>
    <xdr:to>
      <xdr:col>78</xdr:col>
      <xdr:colOff>120650</xdr:colOff>
      <xdr:row>17</xdr:row>
      <xdr:rowOff>138938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51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123715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30383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67564</xdr:rowOff>
    </xdr:from>
    <xdr:to>
      <xdr:col>73</xdr:col>
      <xdr:colOff>180975</xdr:colOff>
      <xdr:row>16</xdr:row>
      <xdr:rowOff>85852</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893800" y="281076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23622</xdr:rowOff>
    </xdr:from>
    <xdr:to>
      <xdr:col>74</xdr:col>
      <xdr:colOff>31750</xdr:colOff>
      <xdr:row>17</xdr:row>
      <xdr:rowOff>125222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109999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3024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17272</xdr:rowOff>
    </xdr:from>
    <xdr:to>
      <xdr:col>69</xdr:col>
      <xdr:colOff>92075</xdr:colOff>
      <xdr:row>16</xdr:row>
      <xdr:rowOff>85852</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a:off x="13004800" y="2760472"/>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62484</xdr:rowOff>
    </xdr:from>
    <xdr:to>
      <xdr:col>82</xdr:col>
      <xdr:colOff>158750</xdr:colOff>
      <xdr:row>16</xdr:row>
      <xdr:rowOff>164084</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805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79011</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650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156210</xdr:rowOff>
    </xdr:from>
    <xdr:to>
      <xdr:col>78</xdr:col>
      <xdr:colOff>120650</xdr:colOff>
      <xdr:row>16</xdr:row>
      <xdr:rowOff>86360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72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96537</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496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16764</xdr:rowOff>
    </xdr:from>
    <xdr:to>
      <xdr:col>74</xdr:col>
      <xdr:colOff>31750</xdr:colOff>
      <xdr:row>16</xdr:row>
      <xdr:rowOff>118364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759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128541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528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35052</xdr:rowOff>
    </xdr:from>
    <xdr:to>
      <xdr:col>69</xdr:col>
      <xdr:colOff>142875</xdr:colOff>
      <xdr:row>16</xdr:row>
      <xdr:rowOff>136652</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7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146829</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47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137922</xdr:rowOff>
    </xdr:from>
    <xdr:to>
      <xdr:col>65</xdr:col>
      <xdr:colOff>53975</xdr:colOff>
      <xdr:row>16</xdr:row>
      <xdr:rowOff>68072</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70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78249</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478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扶助費にかかる経常収支比率が、類似団体平均を上回った状態で継続して推移している要因としては、高齢化率の高い本町では、扶助費をはじめとする社会保障経費が高く、老人ホーム入所措置費</a:t>
          </a:r>
          <a:r>
            <a:rPr kumimoji="1" lang="ja-JP" altLang="en-US" sz="1100">
              <a:solidFill>
                <a:schemeClr val="dk1"/>
              </a:solidFill>
              <a:effectLst/>
              <a:latin typeface="+mn-lt"/>
              <a:ea typeface="+mn-ea"/>
              <a:cs typeface="+mn-cs"/>
            </a:rPr>
            <a:t>等は年々</a:t>
          </a:r>
          <a:r>
            <a:rPr kumimoji="1" lang="ja-JP" altLang="ja-JP" sz="1100">
              <a:solidFill>
                <a:schemeClr val="dk1"/>
              </a:solidFill>
              <a:effectLst/>
              <a:latin typeface="+mn-lt"/>
              <a:ea typeface="+mn-ea"/>
              <a:cs typeface="+mn-cs"/>
            </a:rPr>
            <a:t>増加</a:t>
          </a:r>
          <a:r>
            <a:rPr kumimoji="1" lang="ja-JP" altLang="en-US" sz="1100">
              <a:solidFill>
                <a:schemeClr val="dk1"/>
              </a:solidFill>
              <a:effectLst/>
              <a:latin typeface="+mn-lt"/>
              <a:ea typeface="+mn-ea"/>
              <a:cs typeface="+mn-cs"/>
            </a:rPr>
            <a:t>傾向にあるが、</a:t>
          </a:r>
          <a:r>
            <a:rPr kumimoji="1" lang="ja-JP" altLang="ja-JP" sz="1100">
              <a:solidFill>
                <a:schemeClr val="dk1"/>
              </a:solidFill>
              <a:effectLst/>
              <a:latin typeface="+mn-lt"/>
              <a:ea typeface="+mn-ea"/>
              <a:cs typeface="+mn-cs"/>
            </a:rPr>
            <a:t>今後とも審査等の適正化に努める。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4535</xdr:rowOff>
    </xdr:from>
    <xdr:to>
      <xdr:col>24</xdr:col>
      <xdr:colOff>25400</xdr:colOff>
      <xdr:row>60</xdr:row>
      <xdr:rowOff>143328</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091385"/>
          <a:ext cx="0" cy="13389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90912</xdr:rowOff>
    </xdr:from>
    <xdr:ext cx="762000" cy="259045"/>
    <xdr:sp macro=""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34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4535</xdr:rowOff>
    </xdr:from>
    <xdr:to>
      <xdr:col>24</xdr:col>
      <xdr:colOff>114300</xdr:colOff>
      <xdr:row>53</xdr:row>
      <xdr:rowOff>4535</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09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45357</xdr:rowOff>
    </xdr:from>
    <xdr:to>
      <xdr:col>24</xdr:col>
      <xdr:colOff>25400</xdr:colOff>
      <xdr:row>56</xdr:row>
      <xdr:rowOff>110672</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3987800" y="9646557"/>
          <a:ext cx="8382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19249</xdr:rowOff>
    </xdr:from>
    <xdr:ext cx="762000" cy="259045"/>
    <xdr:sp macro=""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2775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2722</xdr:rowOff>
    </xdr:from>
    <xdr:to>
      <xdr:col>24</xdr:col>
      <xdr:colOff>76200</xdr:colOff>
      <xdr:row>55</xdr:row>
      <xdr:rowOff>104322</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432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45357</xdr:rowOff>
    </xdr:from>
    <xdr:to>
      <xdr:col>19</xdr:col>
      <xdr:colOff>187325</xdr:colOff>
      <xdr:row>56</xdr:row>
      <xdr:rowOff>45357</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3098800" y="964655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157843</xdr:rowOff>
    </xdr:from>
    <xdr:to>
      <xdr:col>20</xdr:col>
      <xdr:colOff>38100</xdr:colOff>
      <xdr:row>55</xdr:row>
      <xdr:rowOff>87993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98170</xdr:rowOff>
    </xdr:from>
    <xdr:ext cx="7366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185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151493</xdr:rowOff>
    </xdr:from>
    <xdr:to>
      <xdr:col>15</xdr:col>
      <xdr:colOff>98425</xdr:colOff>
      <xdr:row>56</xdr:row>
      <xdr:rowOff>45357</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2209800" y="9581243"/>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157843</xdr:rowOff>
    </xdr:from>
    <xdr:to>
      <xdr:col>15</xdr:col>
      <xdr:colOff>149225</xdr:colOff>
      <xdr:row>55</xdr:row>
      <xdr:rowOff>87993</xdr:rowOff>
    </xdr:to>
    <xdr:sp macro=""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98170</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18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151493</xdr:rowOff>
    </xdr:from>
    <xdr:to>
      <xdr:col>11</xdr:col>
      <xdr:colOff>9525</xdr:colOff>
      <xdr:row>55</xdr:row>
      <xdr:rowOff>151493</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a:off x="1320800" y="95812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141515</xdr:rowOff>
    </xdr:from>
    <xdr:to>
      <xdr:col>11</xdr:col>
      <xdr:colOff>60325</xdr:colOff>
      <xdr:row>55</xdr:row>
      <xdr:rowOff>71665</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81842</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168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130827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217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59872</xdr:rowOff>
    </xdr:from>
    <xdr:to>
      <xdr:col>24</xdr:col>
      <xdr:colOff>76200</xdr:colOff>
      <xdr:row>56</xdr:row>
      <xdr:rowOff>161472</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47752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31949</xdr:rowOff>
    </xdr:from>
    <xdr:ext cx="762000" cy="259045"/>
    <xdr:sp macro=""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166007</xdr:rowOff>
    </xdr:from>
    <xdr:to>
      <xdr:col>20</xdr:col>
      <xdr:colOff>38100</xdr:colOff>
      <xdr:row>56</xdr:row>
      <xdr:rowOff>96157</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937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80934</xdr:rowOff>
    </xdr:from>
    <xdr:ext cx="7366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96821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166007</xdr:rowOff>
    </xdr:from>
    <xdr:to>
      <xdr:col>15</xdr:col>
      <xdr:colOff>149225</xdr:colOff>
      <xdr:row>56</xdr:row>
      <xdr:rowOff>96157</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048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80934</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968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100693</xdr:rowOff>
    </xdr:from>
    <xdr:to>
      <xdr:col>11</xdr:col>
      <xdr:colOff>60325</xdr:colOff>
      <xdr:row>56</xdr:row>
      <xdr:rowOff>30843</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2159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15620</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100693</xdr:rowOff>
    </xdr:from>
    <xdr:to>
      <xdr:col>6</xdr:col>
      <xdr:colOff>171450</xdr:colOff>
      <xdr:row>56</xdr:row>
      <xdr:rowOff>30843</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1270000" y="9530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15620</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9616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その他に係る経常収支比率が類似団体平均を</a:t>
          </a:r>
          <a:r>
            <a:rPr kumimoji="1" lang="ja-JP" altLang="en-US" sz="1100">
              <a:solidFill>
                <a:schemeClr val="dk1"/>
              </a:solidFill>
              <a:effectLst/>
              <a:latin typeface="+mn-lt"/>
              <a:ea typeface="+mn-ea"/>
              <a:cs typeface="+mn-cs"/>
            </a:rPr>
            <a:t>上回って</a:t>
          </a:r>
          <a:r>
            <a:rPr kumimoji="1" lang="ja-JP" altLang="ja-JP" sz="1100">
              <a:solidFill>
                <a:schemeClr val="dk1"/>
              </a:solidFill>
              <a:effectLst/>
              <a:latin typeface="+mn-lt"/>
              <a:ea typeface="+mn-ea"/>
              <a:cs typeface="+mn-cs"/>
            </a:rPr>
            <a:t>いるのは、</a:t>
          </a:r>
          <a:r>
            <a:rPr kumimoji="1" lang="ja-JP" altLang="en-US" sz="1100">
              <a:solidFill>
                <a:schemeClr val="dk1"/>
              </a:solidFill>
              <a:effectLst/>
              <a:latin typeface="+mn-lt"/>
              <a:ea typeface="+mn-ea"/>
              <a:cs typeface="+mn-cs"/>
            </a:rPr>
            <a:t>公共施設の老朽化に伴う維持補修費の増が考えられる。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100">
              <a:solidFill>
                <a:schemeClr val="dk1"/>
              </a:solidFill>
              <a:effectLst/>
              <a:latin typeface="+mn-lt"/>
              <a:ea typeface="+mn-ea"/>
              <a:cs typeface="+mn-cs"/>
            </a:rPr>
            <a:t>今後は、施設の利用状況に応じて施設の統廃合及び集約化を実施することで、遊休施設の削減及びコストの縮減に努める。</a:t>
          </a:r>
          <a:endParaRPr kumimoji="1" lang="en-US" altLang="ja-JP" sz="1100">
            <a:solidFill>
              <a:schemeClr val="dk1"/>
            </a:solidFill>
            <a:effectLst/>
            <a:latin typeface="+mn-lt"/>
            <a:ea typeface="+mn-ea"/>
            <a:cs typeface="+mn-cs"/>
          </a:endParaRPr>
        </a:p>
      </xdr:txBody>
    </xdr:sp>
    <xdr:clientData/>
  </xdr:twoCellAnchor>
  <xdr:oneCellAnchor>
    <xdr:from>
      <xdr:col>62</xdr:col>
      <xdr:colOff>6350</xdr:colOff>
      <xdr:row>49</xdr:row>
      <xdr:rowOff>107950</xdr:rowOff>
    </xdr:from>
    <xdr:ext cx="298543" cy="225703"/>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61</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88120"/>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87647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31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88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16510</xdr:rowOff>
    </xdr:from>
    <xdr:to>
      <xdr:col>82</xdr:col>
      <xdr:colOff>107950</xdr:colOff>
      <xdr:row>57</xdr:row>
      <xdr:rowOff>46990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5671800" y="978916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115587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5453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99060</xdr:rowOff>
    </xdr:from>
    <xdr:to>
      <xdr:col>82</xdr:col>
      <xdr:colOff>158750</xdr:colOff>
      <xdr:row>57</xdr:row>
      <xdr:rowOff>29210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16510</xdr:rowOff>
    </xdr:from>
    <xdr:to>
      <xdr:col>78</xdr:col>
      <xdr:colOff>69850</xdr:colOff>
      <xdr:row>58</xdr:row>
      <xdr:rowOff>27940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4782800" y="978916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135907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908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27940</xdr:rowOff>
    </xdr:from>
    <xdr:to>
      <xdr:col>73</xdr:col>
      <xdr:colOff>180975</xdr:colOff>
      <xdr:row>58</xdr:row>
      <xdr:rowOff>50800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flipV="1">
          <a:off x="13893800" y="997204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64770</xdr:rowOff>
    </xdr:from>
    <xdr:to>
      <xdr:col>74</xdr:col>
      <xdr:colOff>31750</xdr:colOff>
      <xdr:row>57</xdr:row>
      <xdr:rowOff>166370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83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5097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606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43180</xdr:rowOff>
    </xdr:from>
    <xdr:to>
      <xdr:col>69</xdr:col>
      <xdr:colOff>92075</xdr:colOff>
      <xdr:row>58</xdr:row>
      <xdr:rowOff>50800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a:off x="13004800" y="99872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153687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118110</xdr:rowOff>
    </xdr:from>
    <xdr:to>
      <xdr:col>65</xdr:col>
      <xdr:colOff>53975</xdr:colOff>
      <xdr:row>58</xdr:row>
      <xdr:rowOff>48260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58437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65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167640</xdr:rowOff>
    </xdr:from>
    <xdr:to>
      <xdr:col>82</xdr:col>
      <xdr:colOff>158750</xdr:colOff>
      <xdr:row>57</xdr:row>
      <xdr:rowOff>97790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768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139717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740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137160</xdr:rowOff>
    </xdr:from>
    <xdr:to>
      <xdr:col>78</xdr:col>
      <xdr:colOff>120650</xdr:colOff>
      <xdr:row>57</xdr:row>
      <xdr:rowOff>67310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738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77487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95072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148590</xdr:rowOff>
    </xdr:from>
    <xdr:to>
      <xdr:col>74</xdr:col>
      <xdr:colOff>31750</xdr:colOff>
      <xdr:row>58</xdr:row>
      <xdr:rowOff>78740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92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63517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10007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0</xdr:rowOff>
    </xdr:from>
    <xdr:to>
      <xdr:col>69</xdr:col>
      <xdr:colOff>142875</xdr:colOff>
      <xdr:row>58</xdr:row>
      <xdr:rowOff>101600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86377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163830</xdr:rowOff>
    </xdr:from>
    <xdr:to>
      <xdr:col>65</xdr:col>
      <xdr:colOff>53975</xdr:colOff>
      <xdr:row>58</xdr:row>
      <xdr:rowOff>93980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93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78757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1002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a:solidFill>
                <a:schemeClr val="dk1"/>
              </a:solidFill>
              <a:effectLst/>
              <a:latin typeface="+mn-lt"/>
              <a:ea typeface="+mn-ea"/>
              <a:cs typeface="+mn-cs"/>
            </a:rPr>
            <a:t>一部事務組合負担金の増により経常経費充当一般財源は増加したが、歳入経常一般財源も増加したことにより、経常収支比率は若干の減となった。</a:t>
          </a:r>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事業の精査</a:t>
          </a:r>
          <a:r>
            <a:rPr kumimoji="1" lang="ja-JP" altLang="en-US" sz="1100">
              <a:solidFill>
                <a:schemeClr val="dk1"/>
              </a:solidFill>
              <a:effectLst/>
              <a:latin typeface="+mn-lt"/>
              <a:ea typeface="+mn-ea"/>
              <a:cs typeface="+mn-cs"/>
            </a:rPr>
            <a:t>等により</a:t>
          </a:r>
          <a:r>
            <a:rPr kumimoji="1" lang="ja-JP" altLang="ja-JP" sz="1100">
              <a:solidFill>
                <a:schemeClr val="dk1"/>
              </a:solidFill>
              <a:effectLst/>
              <a:latin typeface="+mn-lt"/>
              <a:ea typeface="+mn-ea"/>
              <a:cs typeface="+mn-cs"/>
            </a:rPr>
            <a:t>、類似団体平均値を下回る結果となっているが、高齢化の進展などにより社会保障関係経費の増加傾向が続くことが見込まれる。今後とも、事業の見直しや補助金の交付が適当かどうかの精査を行い、経費の縮小に努めていく。</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40132</xdr:rowOff>
    </xdr:from>
    <xdr:to>
      <xdr:col>82</xdr:col>
      <xdr:colOff>107950</xdr:colOff>
      <xdr:row>41</xdr:row>
      <xdr:rowOff>129286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69432"/>
          <a:ext cx="0" cy="1289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101363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130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129286</xdr:rowOff>
    </xdr:from>
    <xdr:to>
      <xdr:col>82</xdr:col>
      <xdr:colOff>196850</xdr:colOff>
      <xdr:row>41</xdr:row>
      <xdr:rowOff>129286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158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126509</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612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40132</xdr:rowOff>
    </xdr:from>
    <xdr:to>
      <xdr:col>82</xdr:col>
      <xdr:colOff>196850</xdr:colOff>
      <xdr:row>34</xdr:row>
      <xdr:rowOff>40132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69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8128</xdr:rowOff>
    </xdr:from>
    <xdr:to>
      <xdr:col>82</xdr:col>
      <xdr:colOff>107950</xdr:colOff>
      <xdr:row>36</xdr:row>
      <xdr:rowOff>17272</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5671800" y="618032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9415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3530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37338</xdr:rowOff>
    </xdr:from>
    <xdr:to>
      <xdr:col>82</xdr:col>
      <xdr:colOff>158750</xdr:colOff>
      <xdr:row>37</xdr:row>
      <xdr:rowOff>138938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115570</xdr:rowOff>
    </xdr:from>
    <xdr:to>
      <xdr:col>78</xdr:col>
      <xdr:colOff>69850</xdr:colOff>
      <xdr:row>36</xdr:row>
      <xdr:rowOff>17272</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116320"/>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45991</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389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97282</xdr:rowOff>
    </xdr:from>
    <xdr:to>
      <xdr:col>73</xdr:col>
      <xdr:colOff>180975</xdr:colOff>
      <xdr:row>35</xdr:row>
      <xdr:rowOff>115570</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3893800" y="6098032"/>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271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78994</xdr:rowOff>
    </xdr:from>
    <xdr:to>
      <xdr:col>69</xdr:col>
      <xdr:colOff>92075</xdr:colOff>
      <xdr:row>35</xdr:row>
      <xdr:rowOff>97282</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3004800" y="607974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62484</xdr:rowOff>
    </xdr:from>
    <xdr:to>
      <xdr:col>69</xdr:col>
      <xdr:colOff>142875</xdr:colOff>
      <xdr:row>36</xdr:row>
      <xdr:rowOff>164084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148861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321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128778</xdr:rowOff>
    </xdr:from>
    <xdr:to>
      <xdr:col>82</xdr:col>
      <xdr:colOff>158750</xdr:colOff>
      <xdr:row>36</xdr:row>
      <xdr:rowOff>58928</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12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145305</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597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137922</xdr:rowOff>
    </xdr:from>
    <xdr:to>
      <xdr:col>78</xdr:col>
      <xdr:colOff>120650</xdr:colOff>
      <xdr:row>36</xdr:row>
      <xdr:rowOff>68072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13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78249</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59075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64770</xdr:rowOff>
    </xdr:from>
    <xdr:to>
      <xdr:col>74</xdr:col>
      <xdr:colOff>31750</xdr:colOff>
      <xdr:row>35</xdr:row>
      <xdr:rowOff>166370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06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5097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5834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46482</xdr:rowOff>
    </xdr:from>
    <xdr:to>
      <xdr:col>69</xdr:col>
      <xdr:colOff>142875</xdr:colOff>
      <xdr:row>35</xdr:row>
      <xdr:rowOff>148082</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047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158259</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58161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28194</xdr:rowOff>
    </xdr:from>
    <xdr:to>
      <xdr:col>65</xdr:col>
      <xdr:colOff>53975</xdr:colOff>
      <xdr:row>35</xdr:row>
      <xdr:rowOff>129794</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028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139971</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5797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a:solidFill>
                <a:schemeClr val="dk1"/>
              </a:solidFill>
              <a:effectLst/>
              <a:latin typeface="+mn-lt"/>
              <a:ea typeface="+mn-ea"/>
              <a:cs typeface="+mn-cs"/>
            </a:rPr>
            <a:t>令和</a:t>
          </a:r>
          <a:r>
            <a:rPr kumimoji="1" lang="en-US" altLang="ja-JP" sz="1100">
              <a:solidFill>
                <a:schemeClr val="dk1"/>
              </a:solidFill>
              <a:effectLst/>
              <a:latin typeface="+mn-lt"/>
              <a:ea typeface="+mn-ea"/>
              <a:cs typeface="+mn-cs"/>
            </a:rPr>
            <a:t>6</a:t>
          </a:r>
          <a:r>
            <a:rPr kumimoji="1" lang="ja-JP" altLang="en-US" sz="1100">
              <a:solidFill>
                <a:schemeClr val="dk1"/>
              </a:solidFill>
              <a:effectLst/>
              <a:latin typeface="+mn-lt"/>
              <a:ea typeface="+mn-ea"/>
              <a:cs typeface="+mn-cs"/>
            </a:rPr>
            <a:t>年度は、繰上償還の実施により</a:t>
          </a:r>
          <a:r>
            <a:rPr kumimoji="1" lang="ja-JP" altLang="ja-JP" sz="1100">
              <a:solidFill>
                <a:schemeClr val="dk1"/>
              </a:solidFill>
              <a:effectLst/>
              <a:latin typeface="+mn-lt"/>
              <a:ea typeface="+mn-ea"/>
              <a:cs typeface="+mn-cs"/>
            </a:rPr>
            <a:t>前年度と比べると公債費に係る経常収支比率は</a:t>
          </a:r>
          <a:r>
            <a:rPr kumimoji="1" lang="en-US" altLang="ja-JP" sz="1100">
              <a:solidFill>
                <a:schemeClr val="dk1"/>
              </a:solidFill>
              <a:effectLst/>
              <a:latin typeface="+mn-lt"/>
              <a:ea typeface="+mn-ea"/>
              <a:cs typeface="+mn-cs"/>
            </a:rPr>
            <a:t>7.1</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となり、類似団体平均を</a:t>
          </a:r>
          <a:r>
            <a:rPr kumimoji="1" lang="ja-JP" altLang="en-US" sz="1100">
              <a:solidFill>
                <a:schemeClr val="dk1"/>
              </a:solidFill>
              <a:effectLst/>
              <a:latin typeface="+mn-lt"/>
              <a:ea typeface="+mn-ea"/>
              <a:cs typeface="+mn-cs"/>
            </a:rPr>
            <a:t>上</a:t>
          </a:r>
          <a:r>
            <a:rPr kumimoji="1" lang="ja-JP" altLang="ja-JP" sz="1100">
              <a:solidFill>
                <a:schemeClr val="dk1"/>
              </a:solidFill>
              <a:effectLst/>
              <a:latin typeface="+mn-lt"/>
              <a:ea typeface="+mn-ea"/>
              <a:cs typeface="+mn-cs"/>
            </a:rPr>
            <a:t>回る結果となっている。</a:t>
          </a:r>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地方債の新規発行を伴う事業の精査・抑制に努めているが、財政基盤が弱く、自主財源の増額が望めない本町では、インフラ整備や高齢化の進展によるソフト事業の推進等については地方債の発行を行っている。今後大型の整備事業による既発債の償還が控えており、引き続き、地方債の発行を伴う事業の精査に努め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149860</xdr:rowOff>
    </xdr:from>
    <xdr:to>
      <xdr:col>24</xdr:col>
      <xdr:colOff>25400</xdr:colOff>
      <xdr:row>80</xdr:row>
      <xdr:rowOff>39370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66571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11447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39370</xdr:rowOff>
    </xdr:from>
    <xdr:to>
      <xdr:col>24</xdr:col>
      <xdr:colOff>114300</xdr:colOff>
      <xdr:row>80</xdr:row>
      <xdr:rowOff>39370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64787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149860</xdr:rowOff>
    </xdr:from>
    <xdr:to>
      <xdr:col>24</xdr:col>
      <xdr:colOff>114300</xdr:colOff>
      <xdr:row>73</xdr:row>
      <xdr:rowOff>149860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69850</xdr:rowOff>
    </xdr:from>
    <xdr:to>
      <xdr:col>24</xdr:col>
      <xdr:colOff>25400</xdr:colOff>
      <xdr:row>77</xdr:row>
      <xdr:rowOff>168911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3987800" y="13100050"/>
          <a:ext cx="838200" cy="270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127016</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85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69850</xdr:rowOff>
    </xdr:from>
    <xdr:to>
      <xdr:col>19</xdr:col>
      <xdr:colOff>187325</xdr:colOff>
      <xdr:row>78</xdr:row>
      <xdr:rowOff>16511</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098800" y="13100050"/>
          <a:ext cx="889000" cy="289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118111</xdr:rowOff>
    </xdr:from>
    <xdr:to>
      <xdr:col>20</xdr:col>
      <xdr:colOff>38100</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33038</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32346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123190</xdr:rowOff>
    </xdr:from>
    <xdr:to>
      <xdr:col>15</xdr:col>
      <xdr:colOff>98425</xdr:colOff>
      <xdr:row>78</xdr:row>
      <xdr:rowOff>16511</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2209800" y="12981940"/>
          <a:ext cx="889000" cy="407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114300</xdr:rowOff>
    </xdr:from>
    <xdr:to>
      <xdr:col>15</xdr:col>
      <xdr:colOff>149225</xdr:colOff>
      <xdr:row>77</xdr:row>
      <xdr:rowOff>44450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54627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291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100330</xdr:rowOff>
    </xdr:from>
    <xdr:to>
      <xdr:col>11</xdr:col>
      <xdr:colOff>9525</xdr:colOff>
      <xdr:row>75</xdr:row>
      <xdr:rowOff>123190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a:off x="1320800" y="1295908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80011</xdr:rowOff>
    </xdr:from>
    <xdr:to>
      <xdr:col>11</xdr:col>
      <xdr:colOff>60325</xdr:colOff>
      <xdr:row>77</xdr:row>
      <xdr:rowOff>10161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166388</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3196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25416</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118111</xdr:rowOff>
    </xdr:from>
    <xdr:to>
      <xdr:col>24</xdr:col>
      <xdr:colOff>76200</xdr:colOff>
      <xdr:row>78</xdr:row>
      <xdr:rowOff>48261</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319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90188</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291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19050</xdr:rowOff>
    </xdr:from>
    <xdr:to>
      <xdr:col>20</xdr:col>
      <xdr:colOff>38100</xdr:colOff>
      <xdr:row>76</xdr:row>
      <xdr:rowOff>120650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04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130827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28181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77</xdr:row>
      <xdr:rowOff>137161</xdr:rowOff>
    </xdr:from>
    <xdr:to>
      <xdr:col>15</xdr:col>
      <xdr:colOff>149225</xdr:colOff>
      <xdr:row>78</xdr:row>
      <xdr:rowOff>67311</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33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78</xdr:row>
      <xdr:rowOff>52088</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3425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72390</xdr:rowOff>
    </xdr:from>
    <xdr:to>
      <xdr:col>11</xdr:col>
      <xdr:colOff>60325</xdr:colOff>
      <xdr:row>76</xdr:row>
      <xdr:rowOff>2539</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293114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12717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2700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49530</xdr:rowOff>
    </xdr:from>
    <xdr:to>
      <xdr:col>6</xdr:col>
      <xdr:colOff>171450</xdr:colOff>
      <xdr:row>75</xdr:row>
      <xdr:rowOff>151130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161307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公債費以外に係る経常収支比率</a:t>
          </a:r>
          <a:r>
            <a:rPr kumimoji="1" lang="ja-JP" altLang="en-US" sz="1100">
              <a:solidFill>
                <a:schemeClr val="dk1"/>
              </a:solidFill>
              <a:effectLst/>
              <a:latin typeface="+mn-lt"/>
              <a:ea typeface="+mn-ea"/>
              <a:cs typeface="+mn-cs"/>
            </a:rPr>
            <a:t>については、物価高騰に伴う物件費の増及び人事院勧告に伴う人件費の増により、昨年度より</a:t>
          </a:r>
          <a:r>
            <a:rPr kumimoji="1" lang="en-US" altLang="ja-JP" sz="1100">
              <a:solidFill>
                <a:schemeClr val="dk1"/>
              </a:solidFill>
              <a:effectLst/>
              <a:latin typeface="+mn-lt"/>
              <a:ea typeface="+mn-ea"/>
              <a:cs typeface="+mn-cs"/>
            </a:rPr>
            <a:t>3.1</a:t>
          </a:r>
          <a:r>
            <a:rPr kumimoji="1" lang="ja-JP" altLang="en-US" sz="1100">
              <a:solidFill>
                <a:schemeClr val="dk1"/>
              </a:solidFill>
              <a:effectLst/>
              <a:latin typeface="+mn-lt"/>
              <a:ea typeface="+mn-ea"/>
              <a:cs typeface="+mn-cs"/>
            </a:rPr>
            <a:t>ポイント増加している。こうした状況は全国的なものであるため、他団体でも同様の傾向にあると思われる。</a:t>
          </a:r>
          <a:r>
            <a:rPr kumimoji="1" lang="ja-JP" altLang="ja-JP" sz="1100">
              <a:solidFill>
                <a:schemeClr val="dk1"/>
              </a:solidFill>
              <a:effectLst/>
              <a:latin typeface="+mn-lt"/>
              <a:ea typeface="+mn-ea"/>
              <a:cs typeface="+mn-cs"/>
            </a:rPr>
            <a:t>類似団体平均を下回っているのは、歳入全体に占める歳入経常一般財源の割合が増加したことにより、全体として経常収支比率が低く抑えられたことがあげられる。今後定年退職者の増加による人件費の減少や、特別会計の保険料の適正化や人件費等の繰出金を考慮すると、減少する見込み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131899</xdr:rowOff>
    </xdr:from>
    <xdr:to>
      <xdr:col>82</xdr:col>
      <xdr:colOff>107950</xdr:colOff>
      <xdr:row>81</xdr:row>
      <xdr:rowOff>20864</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47749"/>
          <a:ext cx="0" cy="1260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164391</xdr:rowOff>
    </xdr:from>
    <xdr:ext cx="762000" cy="259045"/>
    <xdr:sp macro=""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3880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20864</xdr:rowOff>
    </xdr:from>
    <xdr:to>
      <xdr:col>82</xdr:col>
      <xdr:colOff>196850</xdr:colOff>
      <xdr:row>81</xdr:row>
      <xdr:rowOff>20864</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3908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46826</xdr:rowOff>
    </xdr:from>
    <xdr:ext cx="762000" cy="259045"/>
    <xdr:sp macro=""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391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131899</xdr:rowOff>
    </xdr:from>
    <xdr:to>
      <xdr:col>82</xdr:col>
      <xdr:colOff>196850</xdr:colOff>
      <xdr:row>73</xdr:row>
      <xdr:rowOff>131899</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47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156391</xdr:rowOff>
    </xdr:from>
    <xdr:to>
      <xdr:col>82</xdr:col>
      <xdr:colOff>107950</xdr:colOff>
      <xdr:row>75</xdr:row>
      <xdr:rowOff>86178</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5671800" y="12843691"/>
          <a:ext cx="838200" cy="101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69504</xdr:rowOff>
    </xdr:from>
    <xdr:ext cx="762000" cy="259045"/>
    <xdr:sp macro=""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2711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97427</xdr:rowOff>
    </xdr:from>
    <xdr:to>
      <xdr:col>82</xdr:col>
      <xdr:colOff>158750</xdr:colOff>
      <xdr:row>78</xdr:row>
      <xdr:rowOff>27577</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156391</xdr:rowOff>
    </xdr:from>
    <xdr:to>
      <xdr:col>78</xdr:col>
      <xdr:colOff>69850</xdr:colOff>
      <xdr:row>75</xdr:row>
      <xdr:rowOff>30662</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4782800" y="12843691"/>
          <a:ext cx="8890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54973</xdr:rowOff>
    </xdr:from>
    <xdr:to>
      <xdr:col>78</xdr:col>
      <xdr:colOff>120650</xdr:colOff>
      <xdr:row>77</xdr:row>
      <xdr:rowOff>156573</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56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141350</xdr:rowOff>
    </xdr:from>
    <xdr:ext cx="7366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3430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20865</xdr:rowOff>
    </xdr:from>
    <xdr:to>
      <xdr:col>73</xdr:col>
      <xdr:colOff>180975</xdr:colOff>
      <xdr:row>75</xdr:row>
      <xdr:rowOff>30662</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2879615"/>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19050</xdr:rowOff>
    </xdr:from>
    <xdr:to>
      <xdr:col>74</xdr:col>
      <xdr:colOff>31750</xdr:colOff>
      <xdr:row>77</xdr:row>
      <xdr:rowOff>120650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105427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330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20865</xdr:rowOff>
    </xdr:from>
    <xdr:to>
      <xdr:col>69</xdr:col>
      <xdr:colOff>92075</xdr:colOff>
      <xdr:row>75</xdr:row>
      <xdr:rowOff>53522</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287961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102326</xdr:rowOff>
    </xdr:from>
    <xdr:to>
      <xdr:col>69</xdr:col>
      <xdr:colOff>142875</xdr:colOff>
      <xdr:row>77</xdr:row>
      <xdr:rowOff>32476</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132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17253</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3218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61505</xdr:rowOff>
    </xdr:from>
    <xdr:to>
      <xdr:col>65</xdr:col>
      <xdr:colOff>53975</xdr:colOff>
      <xdr:row>77</xdr:row>
      <xdr:rowOff>163105</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147882</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349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35378</xdr:rowOff>
    </xdr:from>
    <xdr:to>
      <xdr:col>82</xdr:col>
      <xdr:colOff>158750</xdr:colOff>
      <xdr:row>75</xdr:row>
      <xdr:rowOff>136978</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6459200" y="12894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51905</xdr:rowOff>
    </xdr:from>
    <xdr:ext cx="762000" cy="259045"/>
    <xdr:sp macro=""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2739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105591</xdr:rowOff>
    </xdr:from>
    <xdr:to>
      <xdr:col>78</xdr:col>
      <xdr:colOff>120650</xdr:colOff>
      <xdr:row>75</xdr:row>
      <xdr:rowOff>35741</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5621000" y="12792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45918</xdr:rowOff>
    </xdr:from>
    <xdr:ext cx="7366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25617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151312</xdr:rowOff>
    </xdr:from>
    <xdr:to>
      <xdr:col>74</xdr:col>
      <xdr:colOff>31750</xdr:colOff>
      <xdr:row>75</xdr:row>
      <xdr:rowOff>81462</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4732000" y="12838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91639</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2607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141515</xdr:rowOff>
    </xdr:from>
    <xdr:to>
      <xdr:col>69</xdr:col>
      <xdr:colOff>142875</xdr:colOff>
      <xdr:row>75</xdr:row>
      <xdr:rowOff>71665</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3843000" y="12828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81842</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2597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2722</xdr:rowOff>
    </xdr:from>
    <xdr:to>
      <xdr:col>65</xdr:col>
      <xdr:colOff>53975</xdr:colOff>
      <xdr:row>75</xdr:row>
      <xdr:rowOff>104322</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2954000" y="12861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114499</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2630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96916</xdr:rowOff>
    </xdr:from>
    <xdr:to>
      <xdr:col>29</xdr:col>
      <xdr:colOff>127000</xdr:colOff>
      <xdr:row>20</xdr:row>
      <xdr:rowOff>140164</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01941"/>
          <a:ext cx="0" cy="141484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112241</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8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140164</xdr:rowOff>
    </xdr:from>
    <xdr:to>
      <xdr:col>30</xdr:col>
      <xdr:colOff>25400</xdr:colOff>
      <xdr:row>20</xdr:row>
      <xdr:rowOff>140164</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167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11843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454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96916</xdr:rowOff>
    </xdr:from>
    <xdr:to>
      <xdr:col>30</xdr:col>
      <xdr:colOff>25400</xdr:colOff>
      <xdr:row>12</xdr:row>
      <xdr:rowOff>96916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0194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10919</xdr:rowOff>
    </xdr:from>
    <xdr:to>
      <xdr:col>29</xdr:col>
      <xdr:colOff>127000</xdr:colOff>
      <xdr:row>19</xdr:row>
      <xdr:rowOff>73595</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316094"/>
          <a:ext cx="647700" cy="6267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167146</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30087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312,922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156359</xdr:rowOff>
    </xdr:from>
    <xdr:to>
      <xdr:col>29</xdr:col>
      <xdr:colOff>177800</xdr:colOff>
      <xdr:row>19</xdr:row>
      <xdr:rowOff>86509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900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73595</xdr:rowOff>
    </xdr:from>
    <xdr:to>
      <xdr:col>26</xdr:col>
      <xdr:colOff>50800</xdr:colOff>
      <xdr:row>19</xdr:row>
      <xdr:rowOff>111994</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378770"/>
          <a:ext cx="698500" cy="383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19</xdr:row>
      <xdr:rowOff>36187</xdr:rowOff>
    </xdr:from>
    <xdr:to>
      <xdr:col>26</xdr:col>
      <xdr:colOff>101600</xdr:colOff>
      <xdr:row>19</xdr:row>
      <xdr:rowOff>137787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341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122564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42773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111994</xdr:rowOff>
    </xdr:from>
    <xdr:to>
      <xdr:col>22</xdr:col>
      <xdr:colOff>114300</xdr:colOff>
      <xdr:row>19</xdr:row>
      <xdr:rowOff>133475</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417169"/>
          <a:ext cx="698500" cy="214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55876</xdr:rowOff>
    </xdr:from>
    <xdr:to>
      <xdr:col>22</xdr:col>
      <xdr:colOff>165100</xdr:colOff>
      <xdr:row>19</xdr:row>
      <xdr:rowOff>157476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61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167652</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12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133475</xdr:rowOff>
    </xdr:from>
    <xdr:to>
      <xdr:col>18</xdr:col>
      <xdr:colOff>177800</xdr:colOff>
      <xdr:row>19</xdr:row>
      <xdr:rowOff>139019</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438650"/>
          <a:ext cx="698500" cy="55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74876</xdr:rowOff>
    </xdr:from>
    <xdr:to>
      <xdr:col>19</xdr:col>
      <xdr:colOff>38100</xdr:colOff>
      <xdr:row>20</xdr:row>
      <xdr:rowOff>5026</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80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15203</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48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89049</xdr:rowOff>
    </xdr:from>
    <xdr:to>
      <xdr:col>15</xdr:col>
      <xdr:colOff>101600</xdr:colOff>
      <xdr:row>20</xdr:row>
      <xdr:rowOff>19199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94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3976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480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131569</xdr:rowOff>
    </xdr:from>
    <xdr:to>
      <xdr:col>29</xdr:col>
      <xdr:colOff>177800</xdr:colOff>
      <xdr:row>19</xdr:row>
      <xdr:rowOff>61719</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2652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148096</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110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325,935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22795</xdr:rowOff>
    </xdr:from>
    <xdr:to>
      <xdr:col>26</xdr:col>
      <xdr:colOff>101600</xdr:colOff>
      <xdr:row>19</xdr:row>
      <xdr:rowOff>124395</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3279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134572</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0968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61194</xdr:rowOff>
    </xdr:from>
    <xdr:to>
      <xdr:col>22</xdr:col>
      <xdr:colOff>165100</xdr:colOff>
      <xdr:row>19</xdr:row>
      <xdr:rowOff>162794</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3663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147571</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452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82675</xdr:rowOff>
    </xdr:from>
    <xdr:to>
      <xdr:col>19</xdr:col>
      <xdr:colOff>38100</xdr:colOff>
      <xdr:row>20</xdr:row>
      <xdr:rowOff>12825</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3878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169052</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47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88219</xdr:rowOff>
    </xdr:from>
    <xdr:to>
      <xdr:col>15</xdr:col>
      <xdr:colOff>101600</xdr:colOff>
      <xdr:row>20</xdr:row>
      <xdr:rowOff>18369</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3933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28546</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162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207988</xdr:rowOff>
    </xdr:from>
    <xdr:to>
      <xdr:col>29</xdr:col>
      <xdr:colOff>127000</xdr:colOff>
      <xdr:row>37</xdr:row>
      <xdr:rowOff>63906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132538"/>
          <a:ext cx="0" cy="10560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35983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60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63906</xdr:rowOff>
    </xdr:from>
    <xdr:to>
      <xdr:col>30</xdr:col>
      <xdr:colOff>25400</xdr:colOff>
      <xdr:row>37</xdr:row>
      <xdr:rowOff>63906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8860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122915</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876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194,786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207988</xdr:rowOff>
    </xdr:from>
    <xdr:to>
      <xdr:col>30</xdr:col>
      <xdr:colOff>25400</xdr:colOff>
      <xdr:row>33</xdr:row>
      <xdr:rowOff>207988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1325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191360</xdr:rowOff>
    </xdr:from>
    <xdr:to>
      <xdr:col>29</xdr:col>
      <xdr:colOff>127000</xdr:colOff>
      <xdr:row>35</xdr:row>
      <xdr:rowOff>191364</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003800" y="6801710"/>
          <a:ext cx="647700" cy="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280179</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547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59,000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92202</xdr:rowOff>
    </xdr:from>
    <xdr:to>
      <xdr:col>29</xdr:col>
      <xdr:colOff>177800</xdr:colOff>
      <xdr:row>35</xdr:row>
      <xdr:rowOff>193802</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70255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191364</xdr:rowOff>
    </xdr:from>
    <xdr:to>
      <xdr:col>26</xdr:col>
      <xdr:colOff>50800</xdr:colOff>
      <xdr:row>35</xdr:row>
      <xdr:rowOff>257746</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801714"/>
          <a:ext cx="698500" cy="6638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89184</xdr:rowOff>
    </xdr:from>
    <xdr:to>
      <xdr:col>26</xdr:col>
      <xdr:colOff>101600</xdr:colOff>
      <xdr:row>35</xdr:row>
      <xdr:rowOff>190784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995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200961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4684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217708</xdr:rowOff>
    </xdr:from>
    <xdr:to>
      <xdr:col>22</xdr:col>
      <xdr:colOff>114300</xdr:colOff>
      <xdr:row>35</xdr:row>
      <xdr:rowOff>257746</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3606800" y="6828058"/>
          <a:ext cx="698500" cy="400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104469</xdr:rowOff>
    </xdr:from>
    <xdr:to>
      <xdr:col>22</xdr:col>
      <xdr:colOff>165100</xdr:colOff>
      <xdr:row>35</xdr:row>
      <xdr:rowOff>206069</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71481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216246</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483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217708</xdr:rowOff>
    </xdr:from>
    <xdr:to>
      <xdr:col>18</xdr:col>
      <xdr:colOff>177800</xdr:colOff>
      <xdr:row>35</xdr:row>
      <xdr:rowOff>296429</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828058"/>
          <a:ext cx="698500" cy="7872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123630</xdr:rowOff>
    </xdr:from>
    <xdr:to>
      <xdr:col>19</xdr:col>
      <xdr:colOff>38100</xdr:colOff>
      <xdr:row>35</xdr:row>
      <xdr:rowOff>225230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7339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235407</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50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145763</xdr:rowOff>
    </xdr:from>
    <xdr:to>
      <xdr:col>15</xdr:col>
      <xdr:colOff>101600</xdr:colOff>
      <xdr:row>35</xdr:row>
      <xdr:rowOff>247363</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75611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257540</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524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140560</xdr:rowOff>
    </xdr:from>
    <xdr:to>
      <xdr:col>29</xdr:col>
      <xdr:colOff>177800</xdr:colOff>
      <xdr:row>35</xdr:row>
      <xdr:rowOff>242160</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7509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112637</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722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140564</xdr:rowOff>
    </xdr:from>
    <xdr:to>
      <xdr:col>26</xdr:col>
      <xdr:colOff>101600</xdr:colOff>
      <xdr:row>35</xdr:row>
      <xdr:rowOff>242164</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7509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226941</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837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206946</xdr:rowOff>
    </xdr:from>
    <xdr:to>
      <xdr:col>22</xdr:col>
      <xdr:colOff>165100</xdr:colOff>
      <xdr:row>35</xdr:row>
      <xdr:rowOff>308546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8172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293323</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903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166908</xdr:rowOff>
    </xdr:from>
    <xdr:to>
      <xdr:col>19</xdr:col>
      <xdr:colOff>38100</xdr:colOff>
      <xdr:row>35</xdr:row>
      <xdr:rowOff>268508</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7772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253285</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863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245629</xdr:rowOff>
    </xdr:from>
    <xdr:to>
      <xdr:col>15</xdr:col>
      <xdr:colOff>101600</xdr:colOff>
      <xdr:row>36</xdr:row>
      <xdr:rowOff>4329</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8559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332006</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942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73501</xdr:rowOff>
    </xdr:from>
    <xdr:to>
      <xdr:col>24</xdr:col>
      <xdr:colOff>62865</xdr:colOff>
      <xdr:row>38</xdr:row>
      <xdr:rowOff>62864</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217001"/>
          <a:ext cx="1270" cy="1360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66691</xdr:rowOff>
    </xdr:from>
    <xdr:ext cx="599010"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581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62864</xdr:rowOff>
    </xdr:from>
    <xdr:to>
      <xdr:col>24</xdr:col>
      <xdr:colOff>152400</xdr:colOff>
      <xdr:row>38</xdr:row>
      <xdr:rowOff>62864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577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20178</xdr:rowOff>
    </xdr:from>
    <xdr:ext cx="599010"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92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960,542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73501</xdr:rowOff>
    </xdr:from>
    <xdr:to>
      <xdr:col>24</xdr:col>
      <xdr:colOff>152400</xdr:colOff>
      <xdr:row>30</xdr:row>
      <xdr:rowOff>73501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217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161244</xdr:rowOff>
    </xdr:from>
    <xdr:to>
      <xdr:col>24</xdr:col>
      <xdr:colOff>63500</xdr:colOff>
      <xdr:row>37</xdr:row>
      <xdr:rowOff>36499</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333444"/>
          <a:ext cx="838200" cy="46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110127</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2823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263,788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131700</xdr:rowOff>
    </xdr:from>
    <xdr:to>
      <xdr:col>24</xdr:col>
      <xdr:colOff>114300</xdr:colOff>
      <xdr:row>37</xdr:row>
      <xdr:rowOff>61850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30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36499</xdr:rowOff>
    </xdr:from>
    <xdr:to>
      <xdr:col>19</xdr:col>
      <xdr:colOff>177800</xdr:colOff>
      <xdr:row>37</xdr:row>
      <xdr:rowOff>67379</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380149"/>
          <a:ext cx="889000" cy="30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164909</xdr:rowOff>
    </xdr:from>
    <xdr:to>
      <xdr:col>20</xdr:col>
      <xdr:colOff>38100</xdr:colOff>
      <xdr:row>37</xdr:row>
      <xdr:rowOff>95059</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37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86186</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429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67379</xdr:rowOff>
    </xdr:from>
    <xdr:to>
      <xdr:col>15</xdr:col>
      <xdr:colOff>50800</xdr:colOff>
      <xdr:row>37</xdr:row>
      <xdr:rowOff>74032</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2019300" y="6411029"/>
          <a:ext cx="889000" cy="6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170864</xdr:rowOff>
    </xdr:from>
    <xdr:to>
      <xdr:col>15</xdr:col>
      <xdr:colOff>101600</xdr:colOff>
      <xdr:row>37</xdr:row>
      <xdr:rowOff>101014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43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117541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8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66959</xdr:rowOff>
    </xdr:from>
    <xdr:to>
      <xdr:col>10</xdr:col>
      <xdr:colOff>114300</xdr:colOff>
      <xdr:row>37</xdr:row>
      <xdr:rowOff>74032</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a:off x="1130300" y="6410609"/>
          <a:ext cx="889000" cy="7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13155</xdr:rowOff>
    </xdr:from>
    <xdr:to>
      <xdr:col>10</xdr:col>
      <xdr:colOff>165100</xdr:colOff>
      <xdr:row>37</xdr:row>
      <xdr:rowOff>114755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5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131282</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32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25059</xdr:rowOff>
    </xdr:from>
    <xdr:to>
      <xdr:col>6</xdr:col>
      <xdr:colOff>38100</xdr:colOff>
      <xdr:row>37</xdr:row>
      <xdr:rowOff>126659</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117786</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461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110444</xdr:rowOff>
    </xdr:from>
    <xdr:to>
      <xdr:col>24</xdr:col>
      <xdr:colOff>114300</xdr:colOff>
      <xdr:row>37</xdr:row>
      <xdr:rowOff>40594</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282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133321</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134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276,806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157149</xdr:rowOff>
    </xdr:from>
    <xdr:to>
      <xdr:col>20</xdr:col>
      <xdr:colOff>38100</xdr:colOff>
      <xdr:row>37</xdr:row>
      <xdr:rowOff>87299</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329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103826</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1045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16579</xdr:rowOff>
    </xdr:from>
    <xdr:to>
      <xdr:col>15</xdr:col>
      <xdr:colOff>101600</xdr:colOff>
      <xdr:row>37</xdr:row>
      <xdr:rowOff>118179</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360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109306</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452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23232</xdr:rowOff>
    </xdr:from>
    <xdr:to>
      <xdr:col>10</xdr:col>
      <xdr:colOff>165100</xdr:colOff>
      <xdr:row>37</xdr:row>
      <xdr:rowOff>124832</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3668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115959</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459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16159</xdr:rowOff>
    </xdr:from>
    <xdr:to>
      <xdr:col>6</xdr:col>
      <xdr:colOff>38100</xdr:colOff>
      <xdr:row>37</xdr:row>
      <xdr:rowOff>117759</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359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134286</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135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60447</xdr:rowOff>
    </xdr:from>
    <xdr:to>
      <xdr:col>24</xdr:col>
      <xdr:colOff>62865</xdr:colOff>
      <xdr:row>58</xdr:row>
      <xdr:rowOff>69482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32947"/>
          <a:ext cx="1270" cy="1380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73309</xdr:rowOff>
    </xdr:from>
    <xdr:ext cx="599010"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17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115,290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69482</xdr:rowOff>
    </xdr:from>
    <xdr:to>
      <xdr:col>24</xdr:col>
      <xdr:colOff>152400</xdr:colOff>
      <xdr:row>58</xdr:row>
      <xdr:rowOff>69482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135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7124</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081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1,202,404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60447</xdr:rowOff>
    </xdr:from>
    <xdr:to>
      <xdr:col>24</xdr:col>
      <xdr:colOff>152400</xdr:colOff>
      <xdr:row>50</xdr:row>
      <xdr:rowOff>60447</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329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47014</xdr:rowOff>
    </xdr:from>
    <xdr:to>
      <xdr:col>24</xdr:col>
      <xdr:colOff>63500</xdr:colOff>
      <xdr:row>57</xdr:row>
      <xdr:rowOff>99567</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19664"/>
          <a:ext cx="838200" cy="52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171352</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6011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283,090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148475</xdr:rowOff>
    </xdr:from>
    <xdr:to>
      <xdr:col>24</xdr:col>
      <xdr:colOff>114300</xdr:colOff>
      <xdr:row>57</xdr:row>
      <xdr:rowOff>78625</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49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79770</xdr:rowOff>
    </xdr:from>
    <xdr:to>
      <xdr:col>19</xdr:col>
      <xdr:colOff>177800</xdr:colOff>
      <xdr:row>57</xdr:row>
      <xdr:rowOff>99567</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52420"/>
          <a:ext cx="889000" cy="1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1440</xdr:rowOff>
    </xdr:from>
    <xdr:to>
      <xdr:col>20</xdr:col>
      <xdr:colOff>38100</xdr:colOff>
      <xdr:row>57</xdr:row>
      <xdr:rowOff>103040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7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119567</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549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77408</xdr:rowOff>
    </xdr:from>
    <xdr:to>
      <xdr:col>15</xdr:col>
      <xdr:colOff>50800</xdr:colOff>
      <xdr:row>57</xdr:row>
      <xdr:rowOff>79770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850058"/>
          <a:ext cx="889000" cy="23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5522</xdr:rowOff>
    </xdr:from>
    <xdr:to>
      <xdr:col>15</xdr:col>
      <xdr:colOff>101600</xdr:colOff>
      <xdr:row>57</xdr:row>
      <xdr:rowOff>107122</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77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123649</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55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77408</xdr:rowOff>
    </xdr:from>
    <xdr:to>
      <xdr:col>10</xdr:col>
      <xdr:colOff>114300</xdr:colOff>
      <xdr:row>57</xdr:row>
      <xdr:rowOff>118553</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850058"/>
          <a:ext cx="889000" cy="4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39268</xdr:rowOff>
    </xdr:from>
    <xdr:to>
      <xdr:col>10</xdr:col>
      <xdr:colOff>165100</xdr:colOff>
      <xdr:row>57</xdr:row>
      <xdr:rowOff>140868</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1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131995</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904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52315</xdr:rowOff>
    </xdr:from>
    <xdr:to>
      <xdr:col>6</xdr:col>
      <xdr:colOff>38100</xdr:colOff>
      <xdr:row>57</xdr:row>
      <xdr:rowOff>153915</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4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170442</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600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167664</xdr:rowOff>
    </xdr:from>
    <xdr:to>
      <xdr:col>24</xdr:col>
      <xdr:colOff>114300</xdr:colOff>
      <xdr:row>57</xdr:row>
      <xdr:rowOff>97814</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6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146091</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747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48767</xdr:rowOff>
    </xdr:from>
    <xdr:to>
      <xdr:col>20</xdr:col>
      <xdr:colOff>38100</xdr:colOff>
      <xdr:row>57</xdr:row>
      <xdr:rowOff>150367</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21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141494</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9141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28970</xdr:rowOff>
    </xdr:from>
    <xdr:to>
      <xdr:col>15</xdr:col>
      <xdr:colOff>101600</xdr:colOff>
      <xdr:row>57</xdr:row>
      <xdr:rowOff>130570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80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121697</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894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26608</xdr:rowOff>
    </xdr:from>
    <xdr:to>
      <xdr:col>10</xdr:col>
      <xdr:colOff>165100</xdr:colOff>
      <xdr:row>57</xdr:row>
      <xdr:rowOff>128208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799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144735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574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244,049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67753</xdr:rowOff>
    </xdr:from>
    <xdr:to>
      <xdr:col>6</xdr:col>
      <xdr:colOff>38100</xdr:colOff>
      <xdr:row>57</xdr:row>
      <xdr:rowOff>169353</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40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160480</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933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60824</xdr:rowOff>
    </xdr:from>
    <xdr:to>
      <xdr:col>24</xdr:col>
      <xdr:colOff>62865</xdr:colOff>
      <xdr:row>78</xdr:row>
      <xdr:rowOff>137734</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405224"/>
          <a:ext cx="1270" cy="1105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141561</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46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137734</xdr:rowOff>
    </xdr:from>
    <xdr:to>
      <xdr:col>24</xdr:col>
      <xdr:colOff>152400</xdr:colOff>
      <xdr:row>78</xdr:row>
      <xdr:rowOff>137734</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0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7501</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80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60824</xdr:rowOff>
    </xdr:from>
    <xdr:to>
      <xdr:col>24</xdr:col>
      <xdr:colOff>152400</xdr:colOff>
      <xdr:row>72</xdr:row>
      <xdr:rowOff>60824</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405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69583</xdr:rowOff>
    </xdr:from>
    <xdr:to>
      <xdr:col>24</xdr:col>
      <xdr:colOff>63500</xdr:colOff>
      <xdr:row>78</xdr:row>
      <xdr:rowOff>97588</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42683"/>
          <a:ext cx="838200" cy="28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86845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7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63968</xdr:rowOff>
    </xdr:from>
    <xdr:to>
      <xdr:col>24</xdr:col>
      <xdr:colOff>114300</xdr:colOff>
      <xdr:row>77</xdr:row>
      <xdr:rowOff>165568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81091</xdr:rowOff>
    </xdr:from>
    <xdr:to>
      <xdr:col>19</xdr:col>
      <xdr:colOff>177800</xdr:colOff>
      <xdr:row>78</xdr:row>
      <xdr:rowOff>97588</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454191"/>
          <a:ext cx="889000" cy="16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76482</xdr:rowOff>
    </xdr:from>
    <xdr:to>
      <xdr:col>20</xdr:col>
      <xdr:colOff>38100</xdr:colOff>
      <xdr:row>78</xdr:row>
      <xdr:rowOff>6632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7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23159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5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81091</xdr:rowOff>
    </xdr:from>
    <xdr:to>
      <xdr:col>15</xdr:col>
      <xdr:colOff>50800</xdr:colOff>
      <xdr:row>78</xdr:row>
      <xdr:rowOff>90990</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54191"/>
          <a:ext cx="889000" cy="9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81663</xdr:rowOff>
    </xdr:from>
    <xdr:to>
      <xdr:col>15</xdr:col>
      <xdr:colOff>101600</xdr:colOff>
      <xdr:row>78</xdr:row>
      <xdr:rowOff>11813</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83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28340</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0585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90990</xdr:rowOff>
    </xdr:from>
    <xdr:to>
      <xdr:col>10</xdr:col>
      <xdr:colOff>114300</xdr:colOff>
      <xdr:row>78</xdr:row>
      <xdr:rowOff>109804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64090"/>
          <a:ext cx="889000" cy="18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92749</xdr:rowOff>
    </xdr:from>
    <xdr:to>
      <xdr:col>10</xdr:col>
      <xdr:colOff>165100</xdr:colOff>
      <xdr:row>78</xdr:row>
      <xdr:rowOff>22899</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39426</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069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110832</xdr:rowOff>
    </xdr:from>
    <xdr:to>
      <xdr:col>6</xdr:col>
      <xdr:colOff>38100</xdr:colOff>
      <xdr:row>78</xdr:row>
      <xdr:rowOff>40982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57509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18783</xdr:rowOff>
    </xdr:from>
    <xdr:to>
      <xdr:col>24</xdr:col>
      <xdr:colOff>114300</xdr:colOff>
      <xdr:row>78</xdr:row>
      <xdr:rowOff>120383</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91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105160</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06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46788</xdr:rowOff>
    </xdr:from>
    <xdr:to>
      <xdr:col>20</xdr:col>
      <xdr:colOff>38100</xdr:colOff>
      <xdr:row>78</xdr:row>
      <xdr:rowOff>148388</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19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139515</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51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30291</xdr:rowOff>
    </xdr:from>
    <xdr:to>
      <xdr:col>15</xdr:col>
      <xdr:colOff>101600</xdr:colOff>
      <xdr:row>78</xdr:row>
      <xdr:rowOff>131891</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03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123018</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496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40190</xdr:rowOff>
    </xdr:from>
    <xdr:to>
      <xdr:col>10</xdr:col>
      <xdr:colOff>165100</xdr:colOff>
      <xdr:row>78</xdr:row>
      <xdr:rowOff>141790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13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132917</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506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59004</xdr:rowOff>
    </xdr:from>
    <xdr:to>
      <xdr:col>6</xdr:col>
      <xdr:colOff>38100</xdr:colOff>
      <xdr:row>78</xdr:row>
      <xdr:rowOff>160604</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32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151731</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2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40267</xdr:rowOff>
    </xdr:from>
    <xdr:to>
      <xdr:col>24</xdr:col>
      <xdr:colOff>62865</xdr:colOff>
      <xdr:row>98</xdr:row>
      <xdr:rowOff>6099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70767"/>
          <a:ext cx="1270" cy="1337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9926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81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6099</xdr:rowOff>
    </xdr:from>
    <xdr:to>
      <xdr:col>24</xdr:col>
      <xdr:colOff>152400</xdr:colOff>
      <xdr:row>98</xdr:row>
      <xdr:rowOff>6099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808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158394</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5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40267</xdr:rowOff>
    </xdr:from>
    <xdr:to>
      <xdr:col>24</xdr:col>
      <xdr:colOff>152400</xdr:colOff>
      <xdr:row>90</xdr:row>
      <xdr:rowOff>40267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70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92</xdr:row>
      <xdr:rowOff>138534</xdr:rowOff>
    </xdr:from>
    <xdr:to>
      <xdr:col>24</xdr:col>
      <xdr:colOff>63500</xdr:colOff>
      <xdr:row>92</xdr:row>
      <xdr:rowOff>140188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5911934"/>
          <a:ext cx="838200" cy="1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112765</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2290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134338</xdr:rowOff>
    </xdr:from>
    <xdr:to>
      <xdr:col>24</xdr:col>
      <xdr:colOff>114300</xdr:colOff>
      <xdr:row>95</xdr:row>
      <xdr:rowOff>64488</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92</xdr:row>
      <xdr:rowOff>140188</xdr:rowOff>
    </xdr:from>
    <xdr:to>
      <xdr:col>19</xdr:col>
      <xdr:colOff>177800</xdr:colOff>
      <xdr:row>93</xdr:row>
      <xdr:rowOff>49868</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5913588"/>
          <a:ext cx="889000" cy="81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149868</xdr:rowOff>
    </xdr:from>
    <xdr:to>
      <xdr:col>20</xdr:col>
      <xdr:colOff>38100</xdr:colOff>
      <xdr:row>95</xdr:row>
      <xdr:rowOff>80018</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26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71145</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358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93</xdr:row>
      <xdr:rowOff>49868</xdr:rowOff>
    </xdr:from>
    <xdr:to>
      <xdr:col>15</xdr:col>
      <xdr:colOff>50800</xdr:colOff>
      <xdr:row>93</xdr:row>
      <xdr:rowOff>71927</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5994718"/>
          <a:ext cx="889000" cy="220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25433</xdr:rowOff>
    </xdr:from>
    <xdr:to>
      <xdr:col>15</xdr:col>
      <xdr:colOff>101600</xdr:colOff>
      <xdr:row>95</xdr:row>
      <xdr:rowOff>127033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118160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405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93</xdr:row>
      <xdr:rowOff>71927</xdr:rowOff>
    </xdr:from>
    <xdr:to>
      <xdr:col>10</xdr:col>
      <xdr:colOff>114300</xdr:colOff>
      <xdr:row>95</xdr:row>
      <xdr:rowOff>24402</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016777"/>
          <a:ext cx="889000" cy="295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133783</xdr:rowOff>
    </xdr:from>
    <xdr:to>
      <xdr:col>10</xdr:col>
      <xdr:colOff>165100</xdr:colOff>
      <xdr:row>95</xdr:row>
      <xdr:rowOff>63933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55060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342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133705</xdr:rowOff>
    </xdr:from>
    <xdr:to>
      <xdr:col>6</xdr:col>
      <xdr:colOff>38100</xdr:colOff>
      <xdr:row>96</xdr:row>
      <xdr:rowOff>63855</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54982</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514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92</xdr:row>
      <xdr:rowOff>87734</xdr:rowOff>
    </xdr:from>
    <xdr:to>
      <xdr:col>24</xdr:col>
      <xdr:colOff>114300</xdr:colOff>
      <xdr:row>93</xdr:row>
      <xdr:rowOff>17884</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5861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91</xdr:row>
      <xdr:rowOff>110611</xdr:rowOff>
    </xdr:from>
    <xdr:ext cx="599010"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57125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92</xdr:row>
      <xdr:rowOff>89388</xdr:rowOff>
    </xdr:from>
    <xdr:to>
      <xdr:col>20</xdr:col>
      <xdr:colOff>38100</xdr:colOff>
      <xdr:row>93</xdr:row>
      <xdr:rowOff>19538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5862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91</xdr:row>
      <xdr:rowOff>36065</xdr:rowOff>
    </xdr:from>
    <xdr:ext cx="59901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497795" y="15638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92</xdr:row>
      <xdr:rowOff>170518</xdr:rowOff>
    </xdr:from>
    <xdr:to>
      <xdr:col>15</xdr:col>
      <xdr:colOff>101600</xdr:colOff>
      <xdr:row>93</xdr:row>
      <xdr:rowOff>100668</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5943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91</xdr:row>
      <xdr:rowOff>117195</xdr:rowOff>
    </xdr:from>
    <xdr:ext cx="59901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08795" y="15719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93</xdr:row>
      <xdr:rowOff>21127</xdr:rowOff>
    </xdr:from>
    <xdr:to>
      <xdr:col>10</xdr:col>
      <xdr:colOff>165100</xdr:colOff>
      <xdr:row>93</xdr:row>
      <xdr:rowOff>122727</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5965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91</xdr:row>
      <xdr:rowOff>139254</xdr:rowOff>
    </xdr:from>
    <xdr:ext cx="599010"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19795" y="15741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145052</xdr:rowOff>
    </xdr:from>
    <xdr:to>
      <xdr:col>6</xdr:col>
      <xdr:colOff>38100</xdr:colOff>
      <xdr:row>95</xdr:row>
      <xdr:rowOff>75202</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261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91729</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036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38299</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a:extLst>
            <a:ext uri="{FF2B5EF4-FFF2-40B4-BE49-F238E27FC236}">
              <a16:creationId xmlns:a16="http://schemas.microsoft.com/office/drawing/2014/main" id="{00000000-0008-0000-06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41221</xdr:rowOff>
    </xdr:from>
    <xdr:to>
      <xdr:col>54</xdr:col>
      <xdr:colOff>189865</xdr:colOff>
      <xdr:row>38</xdr:row>
      <xdr:rowOff>143996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10475595" y="5184721"/>
          <a:ext cx="1270" cy="1474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147823</xdr:rowOff>
    </xdr:from>
    <xdr:ext cx="534377" cy="259045"/>
    <xdr:sp macro="" textlink="">
      <xdr:nvSpPr>
        <xdr:cNvPr id="286" name="補助費等最小値テキスト">
          <a:extLst>
            <a:ext uri="{FF2B5EF4-FFF2-40B4-BE49-F238E27FC236}">
              <a16:creationId xmlns:a16="http://schemas.microsoft.com/office/drawing/2014/main" id="{00000000-0008-0000-0600-00001E010000}"/>
            </a:ext>
          </a:extLst>
        </xdr:cNvPr>
        <xdr:cNvSpPr txBox="1"/>
      </xdr:nvSpPr>
      <xdr:spPr>
        <a:xfrm>
          <a:off x="10528300" y="6662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143996</xdr:rowOff>
    </xdr:from>
    <xdr:to>
      <xdr:col>55</xdr:col>
      <xdr:colOff>88900</xdr:colOff>
      <xdr:row>38</xdr:row>
      <xdr:rowOff>143996</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6659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159348</xdr:rowOff>
    </xdr:from>
    <xdr:ext cx="599010" cy="259045"/>
    <xdr:sp macro="" textlink="">
      <xdr:nvSpPr>
        <xdr:cNvPr id="288" name="補助費等最大値テキスト">
          <a:extLst>
            <a:ext uri="{FF2B5EF4-FFF2-40B4-BE49-F238E27FC236}">
              <a16:creationId xmlns:a16="http://schemas.microsoft.com/office/drawing/2014/main" id="{00000000-0008-0000-0600-000020010000}"/>
            </a:ext>
          </a:extLst>
        </xdr:cNvPr>
        <xdr:cNvSpPr txBox="1"/>
      </xdr:nvSpPr>
      <xdr:spPr>
        <a:xfrm>
          <a:off x="10528300" y="4959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980,311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41221</xdr:rowOff>
    </xdr:from>
    <xdr:to>
      <xdr:col>55</xdr:col>
      <xdr:colOff>88900</xdr:colOff>
      <xdr:row>30</xdr:row>
      <xdr:rowOff>41221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5184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129991</xdr:rowOff>
    </xdr:from>
    <xdr:to>
      <xdr:col>55</xdr:col>
      <xdr:colOff>0</xdr:colOff>
      <xdr:row>37</xdr:row>
      <xdr:rowOff>31184</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9639300" y="6302191"/>
          <a:ext cx="838200" cy="72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81546</xdr:rowOff>
    </xdr:from>
    <xdr:ext cx="599010" cy="259045"/>
    <xdr:sp macro="" textlink="">
      <xdr:nvSpPr>
        <xdr:cNvPr id="291" name="補助費等平均値テキスト">
          <a:extLst>
            <a:ext uri="{FF2B5EF4-FFF2-40B4-BE49-F238E27FC236}">
              <a16:creationId xmlns:a16="http://schemas.microsoft.com/office/drawing/2014/main" id="{00000000-0008-0000-0600-000023010000}"/>
            </a:ext>
          </a:extLst>
        </xdr:cNvPr>
        <xdr:cNvSpPr txBox="1"/>
      </xdr:nvSpPr>
      <xdr:spPr>
        <a:xfrm>
          <a:off x="10528300" y="6082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58669</xdr:rowOff>
    </xdr:from>
    <xdr:to>
      <xdr:col>55</xdr:col>
      <xdr:colOff>50800</xdr:colOff>
      <xdr:row>36</xdr:row>
      <xdr:rowOff>160269</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10426700" y="6230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31184</xdr:rowOff>
    </xdr:from>
    <xdr:to>
      <xdr:col>50</xdr:col>
      <xdr:colOff>114300</xdr:colOff>
      <xdr:row>37</xdr:row>
      <xdr:rowOff>106752</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8750300" y="6374834"/>
          <a:ext cx="889000" cy="75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108137</xdr:rowOff>
    </xdr:from>
    <xdr:to>
      <xdr:col>50</xdr:col>
      <xdr:colOff>165100</xdr:colOff>
      <xdr:row>37</xdr:row>
      <xdr:rowOff>38287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9588500" y="6280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54814</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9339795" y="6055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106752</xdr:rowOff>
    </xdr:from>
    <xdr:to>
      <xdr:col>45</xdr:col>
      <xdr:colOff>177800</xdr:colOff>
      <xdr:row>37</xdr:row>
      <xdr:rowOff>112747</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7861300" y="6450402"/>
          <a:ext cx="889000" cy="5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139649</xdr:rowOff>
    </xdr:from>
    <xdr:to>
      <xdr:col>46</xdr:col>
      <xdr:colOff>38100</xdr:colOff>
      <xdr:row>37</xdr:row>
      <xdr:rowOff>69799</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8699500" y="631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86326</xdr:rowOff>
    </xdr:from>
    <xdr:ext cx="59901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450795" y="6087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121843</xdr:rowOff>
    </xdr:from>
    <xdr:to>
      <xdr:col>41</xdr:col>
      <xdr:colOff>50800</xdr:colOff>
      <xdr:row>37</xdr:row>
      <xdr:rowOff>112747</xdr:rowOff>
    </xdr:to>
    <xdr:cxnSp macro="">
      <xdr:nvCxnSpPr>
        <xdr:cNvPr id="299" name="直線コネクタ 298">
          <a:extLst>
            <a:ext uri="{FF2B5EF4-FFF2-40B4-BE49-F238E27FC236}">
              <a16:creationId xmlns:a16="http://schemas.microsoft.com/office/drawing/2014/main" id="{00000000-0008-0000-0600-00002B010000}"/>
            </a:ext>
          </a:extLst>
        </xdr:cNvPr>
        <xdr:cNvCxnSpPr/>
      </xdr:nvCxnSpPr>
      <xdr:spPr>
        <a:xfrm>
          <a:off x="6972300" y="6294043"/>
          <a:ext cx="889000" cy="162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2915</xdr:rowOff>
    </xdr:from>
    <xdr:to>
      <xdr:col>41</xdr:col>
      <xdr:colOff>101600</xdr:colOff>
      <xdr:row>37</xdr:row>
      <xdr:rowOff>104515</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7810500" y="6346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121042</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561795" y="6121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11932</xdr:rowOff>
    </xdr:from>
    <xdr:to>
      <xdr:col>36</xdr:col>
      <xdr:colOff>165100</xdr:colOff>
      <xdr:row>36</xdr:row>
      <xdr:rowOff>113532</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6921500" y="61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130059</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6672795" y="595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79191</xdr:rowOff>
    </xdr:from>
    <xdr:to>
      <xdr:col>55</xdr:col>
      <xdr:colOff>50800</xdr:colOff>
      <xdr:row>37</xdr:row>
      <xdr:rowOff>9341</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10426700" y="625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57618</xdr:rowOff>
    </xdr:from>
    <xdr:ext cx="599010" cy="259045"/>
    <xdr:sp macro="" textlink="">
      <xdr:nvSpPr>
        <xdr:cNvPr id="310" name="補助費等該当値テキスト">
          <a:extLst>
            <a:ext uri="{FF2B5EF4-FFF2-40B4-BE49-F238E27FC236}">
              <a16:creationId xmlns:a16="http://schemas.microsoft.com/office/drawing/2014/main" id="{00000000-0008-0000-0600-000036010000}"/>
            </a:ext>
          </a:extLst>
        </xdr:cNvPr>
        <xdr:cNvSpPr txBox="1"/>
      </xdr:nvSpPr>
      <xdr:spPr>
        <a:xfrm>
          <a:off x="10528300" y="62298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295,946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151834</xdr:rowOff>
    </xdr:from>
    <xdr:to>
      <xdr:col>50</xdr:col>
      <xdr:colOff>165100</xdr:colOff>
      <xdr:row>37</xdr:row>
      <xdr:rowOff>81984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9588500" y="6324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73111</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9339795" y="6416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55952</xdr:rowOff>
    </xdr:from>
    <xdr:to>
      <xdr:col>46</xdr:col>
      <xdr:colOff>38100</xdr:colOff>
      <xdr:row>37</xdr:row>
      <xdr:rowOff>157552</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8699500" y="6399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148679</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450795" y="64923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61947</xdr:rowOff>
    </xdr:from>
    <xdr:to>
      <xdr:col>41</xdr:col>
      <xdr:colOff>101600</xdr:colOff>
      <xdr:row>37</xdr:row>
      <xdr:rowOff>163547</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7810500" y="6405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154674</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7561795" y="64983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71043</xdr:rowOff>
    </xdr:from>
    <xdr:to>
      <xdr:col>36</xdr:col>
      <xdr:colOff>165100</xdr:colOff>
      <xdr:row>37</xdr:row>
      <xdr:rowOff>1193</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6921500" y="6243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163770</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6672795" y="63359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130827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137633</xdr:rowOff>
    </xdr:from>
    <xdr:to>
      <xdr:col>54</xdr:col>
      <xdr:colOff>189865</xdr:colOff>
      <xdr:row>59</xdr:row>
      <xdr:rowOff>22999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81583"/>
          <a:ext cx="1270" cy="1256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26826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14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22999</xdr:rowOff>
    </xdr:from>
    <xdr:to>
      <xdr:col>55</xdr:col>
      <xdr:colOff>88900</xdr:colOff>
      <xdr:row>59</xdr:row>
      <xdr:rowOff>22999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138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84310</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6568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1,677,713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137633</xdr:rowOff>
    </xdr:from>
    <xdr:to>
      <xdr:col>55</xdr:col>
      <xdr:colOff>88900</xdr:colOff>
      <xdr:row>51</xdr:row>
      <xdr:rowOff>137633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8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8487</xdr:rowOff>
    </xdr:from>
    <xdr:to>
      <xdr:col>55</xdr:col>
      <xdr:colOff>0</xdr:colOff>
      <xdr:row>58</xdr:row>
      <xdr:rowOff>18516</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9952587"/>
          <a:ext cx="838200" cy="10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136279</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7374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292,845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113402</xdr:rowOff>
    </xdr:from>
    <xdr:to>
      <xdr:col>55</xdr:col>
      <xdr:colOff>50800</xdr:colOff>
      <xdr:row>58</xdr:row>
      <xdr:rowOff>43552</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886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8487</xdr:rowOff>
    </xdr:from>
    <xdr:to>
      <xdr:col>50</xdr:col>
      <xdr:colOff>114300</xdr:colOff>
      <xdr:row>58</xdr:row>
      <xdr:rowOff>20217</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952587"/>
          <a:ext cx="889000" cy="11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111500</xdr:rowOff>
    </xdr:from>
    <xdr:to>
      <xdr:col>50</xdr:col>
      <xdr:colOff>165100</xdr:colOff>
      <xdr:row>58</xdr:row>
      <xdr:rowOff>41650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8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58177</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659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137023</xdr:rowOff>
    </xdr:from>
    <xdr:to>
      <xdr:col>45</xdr:col>
      <xdr:colOff>177800</xdr:colOff>
      <xdr:row>58</xdr:row>
      <xdr:rowOff>20217</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738223"/>
          <a:ext cx="889000" cy="226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121471</xdr:rowOff>
    </xdr:from>
    <xdr:to>
      <xdr:col>46</xdr:col>
      <xdr:colOff>38100</xdr:colOff>
      <xdr:row>58</xdr:row>
      <xdr:rowOff>51621</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68148</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669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137023</xdr:rowOff>
    </xdr:from>
    <xdr:to>
      <xdr:col>41</xdr:col>
      <xdr:colOff>50800</xdr:colOff>
      <xdr:row>57</xdr:row>
      <xdr:rowOff>143941</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738223"/>
          <a:ext cx="889000" cy="178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125120</xdr:rowOff>
    </xdr:from>
    <xdr:to>
      <xdr:col>41</xdr:col>
      <xdr:colOff>101600</xdr:colOff>
      <xdr:row>58</xdr:row>
      <xdr:rowOff>55270</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89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46397</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990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107162</xdr:rowOff>
    </xdr:from>
    <xdr:to>
      <xdr:col>36</xdr:col>
      <xdr:colOff>165100</xdr:colOff>
      <xdr:row>58</xdr:row>
      <xdr:rowOff>37312</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7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28439</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972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139166</xdr:rowOff>
    </xdr:from>
    <xdr:to>
      <xdr:col>55</xdr:col>
      <xdr:colOff>50800</xdr:colOff>
      <xdr:row>58</xdr:row>
      <xdr:rowOff>69316</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11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117593</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890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259,034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129137</xdr:rowOff>
    </xdr:from>
    <xdr:to>
      <xdr:col>50</xdr:col>
      <xdr:colOff>165100</xdr:colOff>
      <xdr:row>58</xdr:row>
      <xdr:rowOff>59287</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01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50414</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994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140867</xdr:rowOff>
    </xdr:from>
    <xdr:to>
      <xdr:col>46</xdr:col>
      <xdr:colOff>38100</xdr:colOff>
      <xdr:row>58</xdr:row>
      <xdr:rowOff>71017</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913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62144</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100062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86223</xdr:rowOff>
    </xdr:from>
    <xdr:to>
      <xdr:col>41</xdr:col>
      <xdr:colOff>101600</xdr:colOff>
      <xdr:row>57</xdr:row>
      <xdr:rowOff>16373</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687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32900</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462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93141</xdr:rowOff>
    </xdr:from>
    <xdr:to>
      <xdr:col>36</xdr:col>
      <xdr:colOff>165100</xdr:colOff>
      <xdr:row>58</xdr:row>
      <xdr:rowOff>23291</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865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39818</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641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139998</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141498"/>
          <a:ext cx="1270" cy="14475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86675</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1672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1,139,765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139998</xdr:rowOff>
    </xdr:from>
    <xdr:to>
      <xdr:col>55</xdr:col>
      <xdr:colOff>88900</xdr:colOff>
      <xdr:row>70</xdr:row>
      <xdr:rowOff>139998</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1414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36987</xdr:rowOff>
    </xdr:from>
    <xdr:to>
      <xdr:col>55</xdr:col>
      <xdr:colOff>0</xdr:colOff>
      <xdr:row>79</xdr:row>
      <xdr:rowOff>42289</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581537"/>
          <a:ext cx="838200" cy="5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98768</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004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75891</xdr:rowOff>
    </xdr:from>
    <xdr:to>
      <xdr:col>55</xdr:col>
      <xdr:colOff>50800</xdr:colOff>
      <xdr:row>79</xdr:row>
      <xdr:rowOff>6041</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38354</xdr:rowOff>
    </xdr:from>
    <xdr:to>
      <xdr:col>50</xdr:col>
      <xdr:colOff>114300</xdr:colOff>
      <xdr:row>79</xdr:row>
      <xdr:rowOff>42289</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a:off x="8750300" y="13582904"/>
          <a:ext cx="889000" cy="3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76056</xdr:rowOff>
    </xdr:from>
    <xdr:to>
      <xdr:col>50</xdr:col>
      <xdr:colOff>165100</xdr:colOff>
      <xdr:row>79</xdr:row>
      <xdr:rowOff>6206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49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22733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24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52867</xdr:rowOff>
    </xdr:from>
    <xdr:to>
      <xdr:col>45</xdr:col>
      <xdr:colOff>177800</xdr:colOff>
      <xdr:row>79</xdr:row>
      <xdr:rowOff>38354</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254517"/>
          <a:ext cx="889000" cy="328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65867</xdr:rowOff>
    </xdr:from>
    <xdr:to>
      <xdr:col>46</xdr:col>
      <xdr:colOff>38100</xdr:colOff>
      <xdr:row>78</xdr:row>
      <xdr:rowOff>167467</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38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12544</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214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52867</xdr:rowOff>
    </xdr:from>
    <xdr:to>
      <xdr:col>41</xdr:col>
      <xdr:colOff>50800</xdr:colOff>
      <xdr:row>78</xdr:row>
      <xdr:rowOff>57040</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972300" y="13254517"/>
          <a:ext cx="889000" cy="175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79440</xdr:rowOff>
    </xdr:from>
    <xdr:to>
      <xdr:col>41</xdr:col>
      <xdr:colOff>101600</xdr:colOff>
      <xdr:row>79</xdr:row>
      <xdr:rowOff>9590</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4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717</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545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64021</xdr:rowOff>
    </xdr:from>
    <xdr:to>
      <xdr:col>36</xdr:col>
      <xdr:colOff>165100</xdr:colOff>
      <xdr:row>78</xdr:row>
      <xdr:rowOff>165621</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437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156748</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529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157637</xdr:rowOff>
    </xdr:from>
    <xdr:to>
      <xdr:col>55</xdr:col>
      <xdr:colOff>50800</xdr:colOff>
      <xdr:row>79</xdr:row>
      <xdr:rowOff>87787</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530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72564</xdr:rowOff>
    </xdr:from>
    <xdr:ext cx="469744"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4456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162939</xdr:rowOff>
    </xdr:from>
    <xdr:to>
      <xdr:col>50</xdr:col>
      <xdr:colOff>165100</xdr:colOff>
      <xdr:row>79</xdr:row>
      <xdr:rowOff>93089</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536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84216</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04428" y="13628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159004</xdr:rowOff>
    </xdr:from>
    <xdr:to>
      <xdr:col>46</xdr:col>
      <xdr:colOff>38100</xdr:colOff>
      <xdr:row>79</xdr:row>
      <xdr:rowOff>89154</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32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80281</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15428" y="1362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2067</xdr:rowOff>
    </xdr:from>
    <xdr:to>
      <xdr:col>41</xdr:col>
      <xdr:colOff>101600</xdr:colOff>
      <xdr:row>77</xdr:row>
      <xdr:rowOff>103667</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203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120194</xdr:rowOff>
    </xdr:from>
    <xdr:ext cx="59901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61795" y="12978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6240</xdr:rowOff>
    </xdr:from>
    <xdr:to>
      <xdr:col>36</xdr:col>
      <xdr:colOff>165100</xdr:colOff>
      <xdr:row>78</xdr:row>
      <xdr:rowOff>107840</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379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124367</xdr:rowOff>
    </xdr:from>
    <xdr:ext cx="599010"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672795" y="131545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69783</xdr:rowOff>
    </xdr:from>
    <xdr:to>
      <xdr:col>54</xdr:col>
      <xdr:colOff>189865</xdr:colOff>
      <xdr:row>99</xdr:row>
      <xdr:rowOff>44450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671733"/>
          <a:ext cx="1270" cy="13462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16460</xdr:rowOff>
    </xdr:from>
    <xdr:ext cx="690189"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4469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1,060,052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69783</xdr:rowOff>
    </xdr:from>
    <xdr:to>
      <xdr:col>55</xdr:col>
      <xdr:colOff>88900</xdr:colOff>
      <xdr:row>91</xdr:row>
      <xdr:rowOff>69783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6717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99693</xdr:rowOff>
    </xdr:from>
    <xdr:to>
      <xdr:col>55</xdr:col>
      <xdr:colOff>0</xdr:colOff>
      <xdr:row>97</xdr:row>
      <xdr:rowOff>162779</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730343"/>
          <a:ext cx="838200" cy="63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129836</xdr:rowOff>
    </xdr:from>
    <xdr:ext cx="599010"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90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106959</xdr:rowOff>
    </xdr:from>
    <xdr:to>
      <xdr:col>55</xdr:col>
      <xdr:colOff>50800</xdr:colOff>
      <xdr:row>98</xdr:row>
      <xdr:rowOff>37109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99693</xdr:rowOff>
    </xdr:from>
    <xdr:to>
      <xdr:col>50</xdr:col>
      <xdr:colOff>114300</xdr:colOff>
      <xdr:row>97</xdr:row>
      <xdr:rowOff>123771</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730343"/>
          <a:ext cx="889000" cy="24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105231</xdr:rowOff>
    </xdr:from>
    <xdr:to>
      <xdr:col>50</xdr:col>
      <xdr:colOff>165100</xdr:colOff>
      <xdr:row>98</xdr:row>
      <xdr:rowOff>35381</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35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26508</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39795" y="16828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38040</xdr:rowOff>
    </xdr:from>
    <xdr:to>
      <xdr:col>45</xdr:col>
      <xdr:colOff>177800</xdr:colOff>
      <xdr:row>97</xdr:row>
      <xdr:rowOff>123771</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a:off x="7861300" y="16668690"/>
          <a:ext cx="889000" cy="85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132541</xdr:rowOff>
    </xdr:from>
    <xdr:to>
      <xdr:col>46</xdr:col>
      <xdr:colOff>38100</xdr:colOff>
      <xdr:row>98</xdr:row>
      <xdr:rowOff>62691</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53818</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50795" y="168559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38040</xdr:rowOff>
    </xdr:from>
    <xdr:to>
      <xdr:col>41</xdr:col>
      <xdr:colOff>50800</xdr:colOff>
      <xdr:row>98</xdr:row>
      <xdr:rowOff>16509</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668690"/>
          <a:ext cx="889000" cy="149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147174</xdr:rowOff>
    </xdr:from>
    <xdr:to>
      <xdr:col>41</xdr:col>
      <xdr:colOff>101600</xdr:colOff>
      <xdr:row>98</xdr:row>
      <xdr:rowOff>77324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7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68451</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61795" y="16870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108068</xdr:rowOff>
    </xdr:from>
    <xdr:to>
      <xdr:col>36</xdr:col>
      <xdr:colOff>165100</xdr:colOff>
      <xdr:row>98</xdr:row>
      <xdr:rowOff>38218</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3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54745</xdr:rowOff>
    </xdr:from>
    <xdr:ext cx="59901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672795" y="16513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111979</xdr:rowOff>
    </xdr:from>
    <xdr:to>
      <xdr:col>55</xdr:col>
      <xdr:colOff>50800</xdr:colOff>
      <xdr:row>98</xdr:row>
      <xdr:rowOff>42129</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74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90406</xdr:rowOff>
    </xdr:from>
    <xdr:ext cx="599010"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721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48893</xdr:rowOff>
    </xdr:from>
    <xdr:to>
      <xdr:col>50</xdr:col>
      <xdr:colOff>165100</xdr:colOff>
      <xdr:row>97</xdr:row>
      <xdr:rowOff>150493</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679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167020</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454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72971</xdr:rowOff>
    </xdr:from>
    <xdr:to>
      <xdr:col>46</xdr:col>
      <xdr:colOff>38100</xdr:colOff>
      <xdr:row>98</xdr:row>
      <xdr:rowOff>3121</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703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19648</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50795" y="16478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158690</xdr:rowOff>
    </xdr:from>
    <xdr:to>
      <xdr:col>41</xdr:col>
      <xdr:colOff>101600</xdr:colOff>
      <xdr:row>97</xdr:row>
      <xdr:rowOff>88840</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61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105367</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61795" y="16393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137159</xdr:rowOff>
    </xdr:from>
    <xdr:to>
      <xdr:col>36</xdr:col>
      <xdr:colOff>165100</xdr:colOff>
      <xdr:row>98</xdr:row>
      <xdr:rowOff>67309</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767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58436</xdr:rowOff>
    </xdr:from>
    <xdr:ext cx="59901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672795" y="16860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29</xdr:row>
      <xdr:rowOff>92727</xdr:rowOff>
    </xdr:from>
    <xdr:ext cx="685572"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760428" y="50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103759</xdr:rowOff>
    </xdr:from>
    <xdr:to>
      <xdr:col>85</xdr:col>
      <xdr:colOff>126364</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247259"/>
          <a:ext cx="1269" cy="1483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70809</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75735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50436</xdr:rowOff>
    </xdr:from>
    <xdr:ext cx="690189"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502248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1,168,300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103759</xdr:rowOff>
    </xdr:from>
    <xdr:to>
      <xdr:col>86</xdr:col>
      <xdr:colOff>25400</xdr:colOff>
      <xdr:row>30</xdr:row>
      <xdr:rowOff>103759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2472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162816</xdr:rowOff>
    </xdr:from>
    <xdr:to>
      <xdr:col>85</xdr:col>
      <xdr:colOff>127000</xdr:colOff>
      <xdr:row>39</xdr:row>
      <xdr:rowOff>4325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677916"/>
          <a:ext cx="838200" cy="12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115259</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630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136832</xdr:rowOff>
    </xdr:from>
    <xdr:to>
      <xdr:col>85</xdr:col>
      <xdr:colOff>177800</xdr:colOff>
      <xdr:row>39</xdr:row>
      <xdr:rowOff>66982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65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69042</xdr:rowOff>
    </xdr:from>
    <xdr:to>
      <xdr:col>81</xdr:col>
      <xdr:colOff>50800</xdr:colOff>
      <xdr:row>39</xdr:row>
      <xdr:rowOff>4325</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584142"/>
          <a:ext cx="889000" cy="106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132548</xdr:rowOff>
    </xdr:from>
    <xdr:to>
      <xdr:col>81</xdr:col>
      <xdr:colOff>101600</xdr:colOff>
      <xdr:row>39</xdr:row>
      <xdr:rowOff>62698</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64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53825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740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32563</xdr:rowOff>
    </xdr:from>
    <xdr:to>
      <xdr:col>76</xdr:col>
      <xdr:colOff>114300</xdr:colOff>
      <xdr:row>38</xdr:row>
      <xdr:rowOff>69042</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547663"/>
          <a:ext cx="889000" cy="36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131738</xdr:rowOff>
    </xdr:from>
    <xdr:to>
      <xdr:col>76</xdr:col>
      <xdr:colOff>165100</xdr:colOff>
      <xdr:row>39</xdr:row>
      <xdr:rowOff>61888</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646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53015</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739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90576</xdr:rowOff>
    </xdr:from>
    <xdr:to>
      <xdr:col>71</xdr:col>
      <xdr:colOff>177800</xdr:colOff>
      <xdr:row>38</xdr:row>
      <xdr:rowOff>32563</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434226"/>
          <a:ext cx="889000" cy="113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133103</xdr:rowOff>
    </xdr:from>
    <xdr:to>
      <xdr:col>72</xdr:col>
      <xdr:colOff>38100</xdr:colOff>
      <xdr:row>39</xdr:row>
      <xdr:rowOff>63253</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648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54380</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740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135147</xdr:rowOff>
    </xdr:from>
    <xdr:to>
      <xdr:col>67</xdr:col>
      <xdr:colOff>101600</xdr:colOff>
      <xdr:row>39</xdr:row>
      <xdr:rowOff>65297</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650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56424</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7429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112016</xdr:rowOff>
    </xdr:from>
    <xdr:to>
      <xdr:col>85</xdr:col>
      <xdr:colOff>177800</xdr:colOff>
      <xdr:row>39</xdr:row>
      <xdr:rowOff>42166</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627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71393</xdr:rowOff>
    </xdr:from>
    <xdr:ext cx="534377"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15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124975</xdr:rowOff>
    </xdr:from>
    <xdr:to>
      <xdr:col>81</xdr:col>
      <xdr:colOff>101600</xdr:colOff>
      <xdr:row>39</xdr:row>
      <xdr:rowOff>55125</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64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71652</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14111" y="6415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18242</xdr:rowOff>
    </xdr:from>
    <xdr:to>
      <xdr:col>76</xdr:col>
      <xdr:colOff>165100</xdr:colOff>
      <xdr:row>38</xdr:row>
      <xdr:rowOff>119842</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533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36</xdr:row>
      <xdr:rowOff>136369</xdr:rowOff>
    </xdr:from>
    <xdr:ext cx="59901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292795" y="6308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153213</xdr:rowOff>
    </xdr:from>
    <xdr:to>
      <xdr:col>72</xdr:col>
      <xdr:colOff>38100</xdr:colOff>
      <xdr:row>38</xdr:row>
      <xdr:rowOff>83362</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49686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36</xdr:row>
      <xdr:rowOff>99890</xdr:rowOff>
    </xdr:from>
    <xdr:ext cx="59901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03795" y="6272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39776</xdr:rowOff>
    </xdr:from>
    <xdr:to>
      <xdr:col>67</xdr:col>
      <xdr:colOff>101600</xdr:colOff>
      <xdr:row>37</xdr:row>
      <xdr:rowOff>141376</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383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35</xdr:row>
      <xdr:rowOff>157903</xdr:rowOff>
    </xdr:from>
    <xdr:ext cx="599010"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14795" y="6158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144434</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745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160762</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9419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5642</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9092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21970</xdr:rowOff>
    </xdr:from>
    <xdr:ext cx="46717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1978821" y="8765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38299</xdr:rowOff>
    </xdr:from>
    <xdr:ext cx="46717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1978821" y="8439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69487</xdr:rowOff>
    </xdr:from>
    <xdr:to>
      <xdr:col>85</xdr:col>
      <xdr:colOff>126364</xdr:colOff>
      <xdr:row>59</xdr:row>
      <xdr:rowOff>98878</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flipV="1">
          <a:off x="16317595" y="8641987"/>
          <a:ext cx="1269" cy="157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135217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10250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98878</xdr:rowOff>
    </xdr:from>
    <xdr:to>
      <xdr:col>86</xdr:col>
      <xdr:colOff>25400</xdr:colOff>
      <xdr:row>59</xdr:row>
      <xdr:rowOff>98878</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16164</xdr:rowOff>
    </xdr:from>
    <xdr:ext cx="469744"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8417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69487</xdr:rowOff>
    </xdr:from>
    <xdr:to>
      <xdr:col>86</xdr:col>
      <xdr:colOff>25400</xdr:colOff>
      <xdr:row>50</xdr:row>
      <xdr:rowOff>69487</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8641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98878</xdr:rowOff>
    </xdr:from>
    <xdr:to>
      <xdr:col>85</xdr:col>
      <xdr:colOff>127000</xdr:colOff>
      <xdr:row>59</xdr:row>
      <xdr:rowOff>98878</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52667</xdr:rowOff>
    </xdr:from>
    <xdr:ext cx="313932"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99676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29790</xdr:rowOff>
    </xdr:from>
    <xdr:to>
      <xdr:col>85</xdr:col>
      <xdr:colOff>177800</xdr:colOff>
      <xdr:row>59</xdr:row>
      <xdr:rowOff>131390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1014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98878</xdr:rowOff>
    </xdr:from>
    <xdr:to>
      <xdr:col>81</xdr:col>
      <xdr:colOff>50800</xdr:colOff>
      <xdr:row>59</xdr:row>
      <xdr:rowOff>98878</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59</xdr:row>
      <xdr:rowOff>33383</xdr:rowOff>
    </xdr:from>
    <xdr:to>
      <xdr:col>81</xdr:col>
      <xdr:colOff>101600</xdr:colOff>
      <xdr:row>59</xdr:row>
      <xdr:rowOff>134983</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10148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151510</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24333" y="9924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98878</xdr:rowOff>
    </xdr:from>
    <xdr:to>
      <xdr:col>76</xdr:col>
      <xdr:colOff>114300</xdr:colOff>
      <xdr:row>59</xdr:row>
      <xdr:rowOff>98878</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35342</xdr:rowOff>
    </xdr:from>
    <xdr:to>
      <xdr:col>76</xdr:col>
      <xdr:colOff>165100</xdr:colOff>
      <xdr:row>59</xdr:row>
      <xdr:rowOff>136942</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10150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153469</xdr:rowOff>
    </xdr:from>
    <xdr:ext cx="313932"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35333" y="992611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98878</xdr:rowOff>
    </xdr:from>
    <xdr:to>
      <xdr:col>71</xdr:col>
      <xdr:colOff>177800</xdr:colOff>
      <xdr:row>59</xdr:row>
      <xdr:rowOff>98878</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48078</xdr:rowOff>
    </xdr:from>
    <xdr:to>
      <xdr:col>72</xdr:col>
      <xdr:colOff>38100</xdr:colOff>
      <xdr:row>59</xdr:row>
      <xdr:rowOff>149678</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140805</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10163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140805</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48078</xdr:rowOff>
    </xdr:from>
    <xdr:to>
      <xdr:col>85</xdr:col>
      <xdr:colOff>177800</xdr:colOff>
      <xdr:row>59</xdr:row>
      <xdr:rowOff>149678</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59</xdr:row>
      <xdr:rowOff>8217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10123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48078</xdr:rowOff>
    </xdr:from>
    <xdr:to>
      <xdr:col>81</xdr:col>
      <xdr:colOff>101600</xdr:colOff>
      <xdr:row>59</xdr:row>
      <xdr:rowOff>149678</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140805</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59</xdr:row>
      <xdr:rowOff>48078</xdr:rowOff>
    </xdr:from>
    <xdr:to>
      <xdr:col>76</xdr:col>
      <xdr:colOff>165100</xdr:colOff>
      <xdr:row>59</xdr:row>
      <xdr:rowOff>149678</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140805</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10256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59</xdr:row>
      <xdr:rowOff>48078</xdr:rowOff>
    </xdr:from>
    <xdr:to>
      <xdr:col>72</xdr:col>
      <xdr:colOff>38100</xdr:colOff>
      <xdr:row>59</xdr:row>
      <xdr:rowOff>149678</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166205</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59</xdr:row>
      <xdr:rowOff>48078</xdr:rowOff>
    </xdr:from>
    <xdr:to>
      <xdr:col>67</xdr:col>
      <xdr:colOff>101600</xdr:colOff>
      <xdr:row>59</xdr:row>
      <xdr:rowOff>149678</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166205</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9388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8" name="公債費グラフ枠">
          <a:extLst>
            <a:ext uri="{FF2B5EF4-FFF2-40B4-BE49-F238E27FC236}">
              <a16:creationId xmlns:a16="http://schemas.microsoft.com/office/drawing/2014/main" id="{00000000-0008-0000-0600-00007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42401</xdr:rowOff>
    </xdr:from>
    <xdr:to>
      <xdr:col>85</xdr:col>
      <xdr:colOff>126364</xdr:colOff>
      <xdr:row>78</xdr:row>
      <xdr:rowOff>160134</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6317595" y="12215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163961</xdr:rowOff>
    </xdr:from>
    <xdr:ext cx="534377" cy="259045"/>
    <xdr:sp macro="" textlink="">
      <xdr:nvSpPr>
        <xdr:cNvPr id="630" name="公債費最小値テキスト">
          <a:extLst>
            <a:ext uri="{FF2B5EF4-FFF2-40B4-BE49-F238E27FC236}">
              <a16:creationId xmlns:a16="http://schemas.microsoft.com/office/drawing/2014/main" id="{00000000-0008-0000-0600-000076020000}"/>
            </a:ext>
          </a:extLst>
        </xdr:cNvPr>
        <xdr:cNvSpPr txBox="1"/>
      </xdr:nvSpPr>
      <xdr:spPr>
        <a:xfrm>
          <a:off x="16370300" y="13537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160134</xdr:rowOff>
    </xdr:from>
    <xdr:to>
      <xdr:col>86</xdr:col>
      <xdr:colOff>25400</xdr:colOff>
      <xdr:row>78</xdr:row>
      <xdr:rowOff>160134</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6230600" y="13533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160528</xdr:rowOff>
    </xdr:from>
    <xdr:ext cx="599010" cy="259045"/>
    <xdr:sp macro="" textlink="">
      <xdr:nvSpPr>
        <xdr:cNvPr id="632" name="公債費最大値テキスト">
          <a:extLst>
            <a:ext uri="{FF2B5EF4-FFF2-40B4-BE49-F238E27FC236}">
              <a16:creationId xmlns:a16="http://schemas.microsoft.com/office/drawing/2014/main" id="{00000000-0008-0000-0600-000078020000}"/>
            </a:ext>
          </a:extLst>
        </xdr:cNvPr>
        <xdr:cNvSpPr txBox="1"/>
      </xdr:nvSpPr>
      <xdr:spPr>
        <a:xfrm>
          <a:off x="16370300" y="11990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721,076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42401</xdr:rowOff>
    </xdr:from>
    <xdr:to>
      <xdr:col>86</xdr:col>
      <xdr:colOff>25400</xdr:colOff>
      <xdr:row>71</xdr:row>
      <xdr:rowOff>42401</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a:off x="16230600" y="12215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1507</xdr:rowOff>
    </xdr:from>
    <xdr:to>
      <xdr:col>85</xdr:col>
      <xdr:colOff>127000</xdr:colOff>
      <xdr:row>77</xdr:row>
      <xdr:rowOff>31237</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5481300" y="13031707"/>
          <a:ext cx="838200" cy="201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145874</xdr:rowOff>
    </xdr:from>
    <xdr:ext cx="599010" cy="259045"/>
    <xdr:sp macro="" textlink="">
      <xdr:nvSpPr>
        <xdr:cNvPr id="635" name="公債費平均値テキスト">
          <a:extLst>
            <a:ext uri="{FF2B5EF4-FFF2-40B4-BE49-F238E27FC236}">
              <a16:creationId xmlns:a16="http://schemas.microsoft.com/office/drawing/2014/main" id="{00000000-0008-0000-0600-00007B020000}"/>
            </a:ext>
          </a:extLst>
        </xdr:cNvPr>
        <xdr:cNvSpPr txBox="1"/>
      </xdr:nvSpPr>
      <xdr:spPr>
        <a:xfrm>
          <a:off x="16370300" y="13176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167447</xdr:rowOff>
    </xdr:from>
    <xdr:to>
      <xdr:col>85</xdr:col>
      <xdr:colOff>177800</xdr:colOff>
      <xdr:row>77</xdr:row>
      <xdr:rowOff>97597</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6268700" y="13197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60443</xdr:rowOff>
    </xdr:from>
    <xdr:to>
      <xdr:col>81</xdr:col>
      <xdr:colOff>50800</xdr:colOff>
      <xdr:row>77</xdr:row>
      <xdr:rowOff>31237</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a:off x="14592300" y="13090643"/>
          <a:ext cx="889000" cy="142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7579</xdr:rowOff>
    </xdr:from>
    <xdr:to>
      <xdr:col>81</xdr:col>
      <xdr:colOff>101600</xdr:colOff>
      <xdr:row>77</xdr:row>
      <xdr:rowOff>109179</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5430500" y="13209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100306</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795" y="13301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60443</xdr:rowOff>
    </xdr:from>
    <xdr:to>
      <xdr:col>76</xdr:col>
      <xdr:colOff>114300</xdr:colOff>
      <xdr:row>77</xdr:row>
      <xdr:rowOff>122202</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3703300" y="13090643"/>
          <a:ext cx="889000" cy="233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10638</xdr:rowOff>
    </xdr:from>
    <xdr:to>
      <xdr:col>76</xdr:col>
      <xdr:colOff>165100</xdr:colOff>
      <xdr:row>77</xdr:row>
      <xdr:rowOff>112238</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45415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103365</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292795" y="1330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122202</xdr:rowOff>
    </xdr:from>
    <xdr:to>
      <xdr:col>71</xdr:col>
      <xdr:colOff>177800</xdr:colOff>
      <xdr:row>77</xdr:row>
      <xdr:rowOff>160851</xdr:rowOff>
    </xdr:to>
    <xdr:cxnSp macro="">
      <xdr:nvCxnSpPr>
        <xdr:cNvPr id="643" name="直線コネクタ 642">
          <a:extLst>
            <a:ext uri="{FF2B5EF4-FFF2-40B4-BE49-F238E27FC236}">
              <a16:creationId xmlns:a16="http://schemas.microsoft.com/office/drawing/2014/main" id="{00000000-0008-0000-0600-000083020000}"/>
            </a:ext>
          </a:extLst>
        </xdr:cNvPr>
        <xdr:cNvCxnSpPr/>
      </xdr:nvCxnSpPr>
      <xdr:spPr>
        <a:xfrm flipV="1">
          <a:off x="12814300" y="13323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36632</xdr:rowOff>
    </xdr:from>
    <xdr:to>
      <xdr:col>72</xdr:col>
      <xdr:colOff>38100</xdr:colOff>
      <xdr:row>77</xdr:row>
      <xdr:rowOff>138232</xdr:rowOff>
    </xdr:to>
    <xdr:sp macro="" textlink="">
      <xdr:nvSpPr>
        <xdr:cNvPr id="644" name="フローチャート: 判断 643">
          <a:extLst>
            <a:ext uri="{FF2B5EF4-FFF2-40B4-BE49-F238E27FC236}">
              <a16:creationId xmlns:a16="http://schemas.microsoft.com/office/drawing/2014/main" id="{00000000-0008-0000-0600-000084020000}"/>
            </a:ext>
          </a:extLst>
        </xdr:cNvPr>
        <xdr:cNvSpPr/>
      </xdr:nvSpPr>
      <xdr:spPr>
        <a:xfrm>
          <a:off x="13652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154759</xdr:rowOff>
    </xdr:from>
    <xdr:ext cx="59901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403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50507</xdr:rowOff>
    </xdr:from>
    <xdr:to>
      <xdr:col>67</xdr:col>
      <xdr:colOff>101600</xdr:colOff>
      <xdr:row>77</xdr:row>
      <xdr:rowOff>152107</xdr:rowOff>
    </xdr:to>
    <xdr:sp macro="" textlink="">
      <xdr:nvSpPr>
        <xdr:cNvPr id="646" name="フローチャート: 判断 645">
          <a:extLst>
            <a:ext uri="{FF2B5EF4-FFF2-40B4-BE49-F238E27FC236}">
              <a16:creationId xmlns:a16="http://schemas.microsoft.com/office/drawing/2014/main" id="{00000000-0008-0000-0600-000086020000}"/>
            </a:ext>
          </a:extLst>
        </xdr:cNvPr>
        <xdr:cNvSpPr/>
      </xdr:nvSpPr>
      <xdr:spPr>
        <a:xfrm>
          <a:off x="12763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168634</xdr:rowOff>
    </xdr:from>
    <xdr:ext cx="59901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514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122158</xdr:rowOff>
    </xdr:from>
    <xdr:to>
      <xdr:col>85</xdr:col>
      <xdr:colOff>177800</xdr:colOff>
      <xdr:row>76</xdr:row>
      <xdr:rowOff>52307</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6268700" y="12980908"/>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74</xdr:row>
      <xdr:rowOff>145035</xdr:rowOff>
    </xdr:from>
    <xdr:ext cx="599010" cy="259045"/>
    <xdr:sp macro="" textlink="">
      <xdr:nvSpPr>
        <xdr:cNvPr id="654" name="公債費該当値テキスト">
          <a:extLst>
            <a:ext uri="{FF2B5EF4-FFF2-40B4-BE49-F238E27FC236}">
              <a16:creationId xmlns:a16="http://schemas.microsoft.com/office/drawing/2014/main" id="{00000000-0008-0000-0600-00008E020000}"/>
            </a:ext>
          </a:extLst>
        </xdr:cNvPr>
        <xdr:cNvSpPr txBox="1"/>
      </xdr:nvSpPr>
      <xdr:spPr>
        <a:xfrm>
          <a:off x="16370300" y="12832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151887</xdr:rowOff>
    </xdr:from>
    <xdr:to>
      <xdr:col>81</xdr:col>
      <xdr:colOff>101600</xdr:colOff>
      <xdr:row>77</xdr:row>
      <xdr:rowOff>82037</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5430500" y="13182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98564</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5181795" y="12957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9643</xdr:rowOff>
    </xdr:from>
    <xdr:to>
      <xdr:col>76</xdr:col>
      <xdr:colOff>165100</xdr:colOff>
      <xdr:row>76</xdr:row>
      <xdr:rowOff>111243</xdr:rowOff>
    </xdr:to>
    <xdr:sp macro="" textlink="">
      <xdr:nvSpPr>
        <xdr:cNvPr id="657" name="楕円 656">
          <a:extLst>
            <a:ext uri="{FF2B5EF4-FFF2-40B4-BE49-F238E27FC236}">
              <a16:creationId xmlns:a16="http://schemas.microsoft.com/office/drawing/2014/main" id="{00000000-0008-0000-0600-000091020000}"/>
            </a:ext>
          </a:extLst>
        </xdr:cNvPr>
        <xdr:cNvSpPr/>
      </xdr:nvSpPr>
      <xdr:spPr>
        <a:xfrm>
          <a:off x="14541500" y="13039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74</xdr:row>
      <xdr:rowOff>127770</xdr:rowOff>
    </xdr:from>
    <xdr:ext cx="599010"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4292795" y="12815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71402</xdr:rowOff>
    </xdr:from>
    <xdr:to>
      <xdr:col>72</xdr:col>
      <xdr:colOff>38100</xdr:colOff>
      <xdr:row>78</xdr:row>
      <xdr:rowOff>1552</xdr:rowOff>
    </xdr:to>
    <xdr:sp macro="" textlink="">
      <xdr:nvSpPr>
        <xdr:cNvPr id="659" name="楕円 658">
          <a:extLst>
            <a:ext uri="{FF2B5EF4-FFF2-40B4-BE49-F238E27FC236}">
              <a16:creationId xmlns:a16="http://schemas.microsoft.com/office/drawing/2014/main" id="{00000000-0008-0000-0600-000093020000}"/>
            </a:ext>
          </a:extLst>
        </xdr:cNvPr>
        <xdr:cNvSpPr/>
      </xdr:nvSpPr>
      <xdr:spPr>
        <a:xfrm>
          <a:off x="13652500" y="13273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164129</xdr:rowOff>
    </xdr:from>
    <xdr:ext cx="599010"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3403795" y="13365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110051</xdr:rowOff>
    </xdr:from>
    <xdr:to>
      <xdr:col>67</xdr:col>
      <xdr:colOff>101600</xdr:colOff>
      <xdr:row>78</xdr:row>
      <xdr:rowOff>40201</xdr:rowOff>
    </xdr:to>
    <xdr:sp macro="" textlink="">
      <xdr:nvSpPr>
        <xdr:cNvPr id="661" name="楕円 660">
          <a:extLst>
            <a:ext uri="{FF2B5EF4-FFF2-40B4-BE49-F238E27FC236}">
              <a16:creationId xmlns:a16="http://schemas.microsoft.com/office/drawing/2014/main" id="{00000000-0008-0000-0600-000095020000}"/>
            </a:ext>
          </a:extLst>
        </xdr:cNvPr>
        <xdr:cNvSpPr/>
      </xdr:nvSpPr>
      <xdr:spPr>
        <a:xfrm>
          <a:off x="12763500" y="13311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31328</xdr:rowOff>
    </xdr:from>
    <xdr:ext cx="599010"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514795" y="13404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積立金グラフ枠">
          <a:extLst>
            <a:ext uri="{FF2B5EF4-FFF2-40B4-BE49-F238E27FC236}">
              <a16:creationId xmlns:a16="http://schemas.microsoft.com/office/drawing/2014/main" id="{00000000-0008-0000-06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132880</xdr:rowOff>
    </xdr:from>
    <xdr:to>
      <xdr:col>85</xdr:col>
      <xdr:colOff>126364</xdr:colOff>
      <xdr:row>98</xdr:row>
      <xdr:rowOff>139619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6317595" y="15563380"/>
          <a:ext cx="1269" cy="1378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143446</xdr:rowOff>
    </xdr:from>
    <xdr:ext cx="313932" cy="259045"/>
    <xdr:sp macro="" textlink="">
      <xdr:nvSpPr>
        <xdr:cNvPr id="685" name="積立金最小値テキスト">
          <a:extLst>
            <a:ext uri="{FF2B5EF4-FFF2-40B4-BE49-F238E27FC236}">
              <a16:creationId xmlns:a16="http://schemas.microsoft.com/office/drawing/2014/main" id="{00000000-0008-0000-0600-0000AD020000}"/>
            </a:ext>
          </a:extLst>
        </xdr:cNvPr>
        <xdr:cNvSpPr txBox="1"/>
      </xdr:nvSpPr>
      <xdr:spPr>
        <a:xfrm>
          <a:off x="16370300" y="1694554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139619</xdr:rowOff>
    </xdr:from>
    <xdr:to>
      <xdr:col>86</xdr:col>
      <xdr:colOff>25400</xdr:colOff>
      <xdr:row>98</xdr:row>
      <xdr:rowOff>139619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69417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79557</xdr:rowOff>
    </xdr:from>
    <xdr:ext cx="690189" cy="259045"/>
    <xdr:sp macro="" textlink="">
      <xdr:nvSpPr>
        <xdr:cNvPr id="687" name="積立金最大値テキスト">
          <a:extLst>
            <a:ext uri="{FF2B5EF4-FFF2-40B4-BE49-F238E27FC236}">
              <a16:creationId xmlns:a16="http://schemas.microsoft.com/office/drawing/2014/main" id="{00000000-0008-0000-0600-0000AF020000}"/>
            </a:ext>
          </a:extLst>
        </xdr:cNvPr>
        <xdr:cNvSpPr txBox="1"/>
      </xdr:nvSpPr>
      <xdr:spPr>
        <a:xfrm>
          <a:off x="16370300" y="153386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1,507,459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132880</xdr:rowOff>
    </xdr:from>
    <xdr:to>
      <xdr:col>86</xdr:col>
      <xdr:colOff>25400</xdr:colOff>
      <xdr:row>90</xdr:row>
      <xdr:rowOff>132880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a:off x="16230600" y="1556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66365</xdr:rowOff>
    </xdr:from>
    <xdr:to>
      <xdr:col>85</xdr:col>
      <xdr:colOff>127000</xdr:colOff>
      <xdr:row>97</xdr:row>
      <xdr:rowOff>113444</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5481300" y="16697015"/>
          <a:ext cx="838200" cy="470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129398</xdr:rowOff>
    </xdr:from>
    <xdr:ext cx="599010" cy="259045"/>
    <xdr:sp macro="" textlink="">
      <xdr:nvSpPr>
        <xdr:cNvPr id="690" name="積立金平均値テキスト">
          <a:extLst>
            <a:ext uri="{FF2B5EF4-FFF2-40B4-BE49-F238E27FC236}">
              <a16:creationId xmlns:a16="http://schemas.microsoft.com/office/drawing/2014/main" id="{00000000-0008-0000-0600-0000B2020000}"/>
            </a:ext>
          </a:extLst>
        </xdr:cNvPr>
        <xdr:cNvSpPr txBox="1"/>
      </xdr:nvSpPr>
      <xdr:spPr>
        <a:xfrm>
          <a:off x="16370300" y="167600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150971</xdr:rowOff>
    </xdr:from>
    <xdr:to>
      <xdr:col>85</xdr:col>
      <xdr:colOff>177800</xdr:colOff>
      <xdr:row>98</xdr:row>
      <xdr:rowOff>81121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6268700" y="16781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66464</xdr:rowOff>
    </xdr:from>
    <xdr:to>
      <xdr:col>81</xdr:col>
      <xdr:colOff>50800</xdr:colOff>
      <xdr:row>97</xdr:row>
      <xdr:rowOff>113444</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a:off x="14592300" y="16697114"/>
          <a:ext cx="889000" cy="46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158102</xdr:rowOff>
    </xdr:from>
    <xdr:to>
      <xdr:col>81</xdr:col>
      <xdr:colOff>101600</xdr:colOff>
      <xdr:row>98</xdr:row>
      <xdr:rowOff>88252</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5430500" y="16788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79379</xdr:rowOff>
    </xdr:from>
    <xdr:ext cx="59901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181795" y="168814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130</xdr:rowOff>
    </xdr:from>
    <xdr:to>
      <xdr:col>76</xdr:col>
      <xdr:colOff>114300</xdr:colOff>
      <xdr:row>97</xdr:row>
      <xdr:rowOff>66464</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3703300" y="16630780"/>
          <a:ext cx="889000" cy="66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151967</xdr:rowOff>
    </xdr:from>
    <xdr:to>
      <xdr:col>76</xdr:col>
      <xdr:colOff>165100</xdr:colOff>
      <xdr:row>98</xdr:row>
      <xdr:rowOff>82117</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45415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73244</xdr:rowOff>
    </xdr:from>
    <xdr:ext cx="59901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292795" y="16875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130</xdr:rowOff>
    </xdr:from>
    <xdr:to>
      <xdr:col>71</xdr:col>
      <xdr:colOff>177800</xdr:colOff>
      <xdr:row>97</xdr:row>
      <xdr:rowOff>91470</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2814300" y="16630780"/>
          <a:ext cx="889000" cy="91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138706</xdr:rowOff>
    </xdr:from>
    <xdr:to>
      <xdr:col>72</xdr:col>
      <xdr:colOff>38100</xdr:colOff>
      <xdr:row>98</xdr:row>
      <xdr:rowOff>68856</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3652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59983</xdr:rowOff>
    </xdr:from>
    <xdr:ext cx="59901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3403795" y="16862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15325</xdr:rowOff>
    </xdr:from>
    <xdr:to>
      <xdr:col>67</xdr:col>
      <xdr:colOff>101600</xdr:colOff>
      <xdr:row>98</xdr:row>
      <xdr:rowOff>116925</xdr:rowOff>
    </xdr:to>
    <xdr:sp macro="" textlink="">
      <xdr:nvSpPr>
        <xdr:cNvPr id="701" name="フローチャート: 判断 700">
          <a:extLst>
            <a:ext uri="{FF2B5EF4-FFF2-40B4-BE49-F238E27FC236}">
              <a16:creationId xmlns:a16="http://schemas.microsoft.com/office/drawing/2014/main" id="{00000000-0008-0000-0600-0000BD020000}"/>
            </a:ext>
          </a:extLst>
        </xdr:cNvPr>
        <xdr:cNvSpPr/>
      </xdr:nvSpPr>
      <xdr:spPr>
        <a:xfrm>
          <a:off x="12763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108052</xdr:rowOff>
    </xdr:from>
    <xdr:ext cx="534377"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2547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15565</xdr:rowOff>
    </xdr:from>
    <xdr:to>
      <xdr:col>85</xdr:col>
      <xdr:colOff>177800</xdr:colOff>
      <xdr:row>97</xdr:row>
      <xdr:rowOff>117165</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6268700" y="16646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38442</xdr:rowOff>
    </xdr:from>
    <xdr:ext cx="599010" cy="259045"/>
    <xdr:sp macro="" textlink="">
      <xdr:nvSpPr>
        <xdr:cNvPr id="709" name="積立金該当値テキスト">
          <a:extLst>
            <a:ext uri="{FF2B5EF4-FFF2-40B4-BE49-F238E27FC236}">
              <a16:creationId xmlns:a16="http://schemas.microsoft.com/office/drawing/2014/main" id="{00000000-0008-0000-0600-0000C5020000}"/>
            </a:ext>
          </a:extLst>
        </xdr:cNvPr>
        <xdr:cNvSpPr txBox="1"/>
      </xdr:nvSpPr>
      <xdr:spPr>
        <a:xfrm>
          <a:off x="16370300" y="16497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62644</xdr:rowOff>
    </xdr:from>
    <xdr:to>
      <xdr:col>81</xdr:col>
      <xdr:colOff>101600</xdr:colOff>
      <xdr:row>97</xdr:row>
      <xdr:rowOff>164244</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5430500" y="16693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9321</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5181795" y="16468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216,213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15664</xdr:rowOff>
    </xdr:from>
    <xdr:to>
      <xdr:col>76</xdr:col>
      <xdr:colOff>165100</xdr:colOff>
      <xdr:row>97</xdr:row>
      <xdr:rowOff>117264</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4541500" y="1664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133791</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4292795" y="16421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120780</xdr:rowOff>
    </xdr:from>
    <xdr:to>
      <xdr:col>72</xdr:col>
      <xdr:colOff>38100</xdr:colOff>
      <xdr:row>97</xdr:row>
      <xdr:rowOff>50930</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3652500" y="16579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67457</xdr:rowOff>
    </xdr:from>
    <xdr:ext cx="599010"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3403795" y="16355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40670</xdr:rowOff>
    </xdr:from>
    <xdr:to>
      <xdr:col>67</xdr:col>
      <xdr:colOff>101600</xdr:colOff>
      <xdr:row>97</xdr:row>
      <xdr:rowOff>142270</xdr:rowOff>
    </xdr:to>
    <xdr:sp macro="" textlink="">
      <xdr:nvSpPr>
        <xdr:cNvPr id="716" name="楕円 715">
          <a:extLst>
            <a:ext uri="{FF2B5EF4-FFF2-40B4-BE49-F238E27FC236}">
              <a16:creationId xmlns:a16="http://schemas.microsoft.com/office/drawing/2014/main" id="{00000000-0008-0000-0600-0000CC020000}"/>
            </a:ext>
          </a:extLst>
        </xdr:cNvPr>
        <xdr:cNvSpPr/>
      </xdr:nvSpPr>
      <xdr:spPr>
        <a:xfrm>
          <a:off x="12763500" y="16671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158797</xdr:rowOff>
    </xdr:from>
    <xdr:ext cx="599010"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2514795" y="16446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2" name="投資及び出資金グラフ枠">
          <a:extLst>
            <a:ext uri="{FF2B5EF4-FFF2-40B4-BE49-F238E27FC236}">
              <a16:creationId xmlns:a16="http://schemas.microsoft.com/office/drawing/2014/main" id="{00000000-0008-0000-0600-0000E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55004</xdr:rowOff>
    </xdr:from>
    <xdr:to>
      <xdr:col>116</xdr:col>
      <xdr:colOff>62864</xdr:colOff>
      <xdr:row>39</xdr:row>
      <xdr:rowOff>98878</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flipV="1">
          <a:off x="22159595" y="5369954"/>
          <a:ext cx="1269" cy="1415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4" name="投資及び出資金最小値テキスト">
          <a:extLst>
            <a:ext uri="{FF2B5EF4-FFF2-40B4-BE49-F238E27FC236}">
              <a16:creationId xmlns:a16="http://schemas.microsoft.com/office/drawing/2014/main" id="{00000000-0008-0000-0600-0000E8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1681</xdr:rowOff>
    </xdr:from>
    <xdr:ext cx="534377" cy="259045"/>
    <xdr:sp macro="" textlink="">
      <xdr:nvSpPr>
        <xdr:cNvPr id="746" name="投資及び出資金最大値テキスト">
          <a:extLst>
            <a:ext uri="{FF2B5EF4-FFF2-40B4-BE49-F238E27FC236}">
              <a16:creationId xmlns:a16="http://schemas.microsoft.com/office/drawing/2014/main" id="{00000000-0008-0000-0600-0000EA020000}"/>
            </a:ext>
          </a:extLst>
        </xdr:cNvPr>
        <xdr:cNvSpPr txBox="1"/>
      </xdr:nvSpPr>
      <xdr:spPr>
        <a:xfrm>
          <a:off x="22212300" y="5145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55004</xdr:rowOff>
    </xdr:from>
    <xdr:to>
      <xdr:col>116</xdr:col>
      <xdr:colOff>152400</xdr:colOff>
      <xdr:row>31</xdr:row>
      <xdr:rowOff>55004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2072600" y="5369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33</xdr:row>
      <xdr:rowOff>38398</xdr:rowOff>
    </xdr:from>
    <xdr:to>
      <xdr:col>116</xdr:col>
      <xdr:colOff>63500</xdr:colOff>
      <xdr:row>37</xdr:row>
      <xdr:rowOff>146264</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21323300" y="5696248"/>
          <a:ext cx="838200" cy="7936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67653</xdr:rowOff>
    </xdr:from>
    <xdr:ext cx="469744" cy="259045"/>
    <xdr:sp macro="" textlink="">
      <xdr:nvSpPr>
        <xdr:cNvPr id="749" name="投資及び出資金平均値テキスト">
          <a:extLst>
            <a:ext uri="{FF2B5EF4-FFF2-40B4-BE49-F238E27FC236}">
              <a16:creationId xmlns:a16="http://schemas.microsoft.com/office/drawing/2014/main" id="{00000000-0008-0000-0600-0000ED020000}"/>
            </a:ext>
          </a:extLst>
        </xdr:cNvPr>
        <xdr:cNvSpPr txBox="1"/>
      </xdr:nvSpPr>
      <xdr:spPr>
        <a:xfrm>
          <a:off x="22212300" y="65827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89226</xdr:rowOff>
    </xdr:from>
    <xdr:to>
      <xdr:col>116</xdr:col>
      <xdr:colOff>114300</xdr:colOff>
      <xdr:row>39</xdr:row>
      <xdr:rowOff>19376</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2110700" y="6604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33</xdr:row>
      <xdr:rowOff>38398</xdr:rowOff>
    </xdr:from>
    <xdr:to>
      <xdr:col>111</xdr:col>
      <xdr:colOff>177800</xdr:colOff>
      <xdr:row>39</xdr:row>
      <xdr:rowOff>98878</xdr:rowOff>
    </xdr:to>
    <xdr:cxnSp macro="">
      <xdr:nvCxnSpPr>
        <xdr:cNvPr id="751" name="直線コネクタ 750">
          <a:extLst>
            <a:ext uri="{FF2B5EF4-FFF2-40B4-BE49-F238E27FC236}">
              <a16:creationId xmlns:a16="http://schemas.microsoft.com/office/drawing/2014/main" id="{00000000-0008-0000-0600-0000EF020000}"/>
            </a:ext>
          </a:extLst>
        </xdr:cNvPr>
        <xdr:cNvCxnSpPr/>
      </xdr:nvCxnSpPr>
      <xdr:spPr>
        <a:xfrm flipV="1">
          <a:off x="20434300" y="5696248"/>
          <a:ext cx="889000" cy="1089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160827</xdr:rowOff>
    </xdr:from>
    <xdr:to>
      <xdr:col>112</xdr:col>
      <xdr:colOff>38100</xdr:colOff>
      <xdr:row>39</xdr:row>
      <xdr:rowOff>90977</xdr:rowOff>
    </xdr:to>
    <xdr:sp macro="" textlink="">
      <xdr:nvSpPr>
        <xdr:cNvPr id="752" name="フローチャート: 判断 751">
          <a:extLst>
            <a:ext uri="{FF2B5EF4-FFF2-40B4-BE49-F238E27FC236}">
              <a16:creationId xmlns:a16="http://schemas.microsoft.com/office/drawing/2014/main" id="{00000000-0008-0000-0600-0000F0020000}"/>
            </a:ext>
          </a:extLst>
        </xdr:cNvPr>
        <xdr:cNvSpPr/>
      </xdr:nvSpPr>
      <xdr:spPr>
        <a:xfrm>
          <a:off x="21272500" y="6675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39</xdr:row>
      <xdr:rowOff>82104</xdr:rowOff>
    </xdr:from>
    <xdr:ext cx="469744"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088428" y="67686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4" name="直線コネクタ 753">
          <a:extLst>
            <a:ext uri="{FF2B5EF4-FFF2-40B4-BE49-F238E27FC236}">
              <a16:creationId xmlns:a16="http://schemas.microsoft.com/office/drawing/2014/main" id="{00000000-0008-0000-0600-0000F2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3077</xdr:rowOff>
    </xdr:from>
    <xdr:to>
      <xdr:col>107</xdr:col>
      <xdr:colOff>101600</xdr:colOff>
      <xdr:row>39</xdr:row>
      <xdr:rowOff>104677</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20383500" y="6689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121204</xdr:rowOff>
    </xdr:from>
    <xdr:ext cx="469744"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99428" y="6464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57" name="直線コネクタ 756">
          <a:extLst>
            <a:ext uri="{FF2B5EF4-FFF2-40B4-BE49-F238E27FC236}">
              <a16:creationId xmlns:a16="http://schemas.microsoft.com/office/drawing/2014/main" id="{00000000-0008-0000-0600-0000F5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7257</xdr:rowOff>
    </xdr:from>
    <xdr:to>
      <xdr:col>102</xdr:col>
      <xdr:colOff>165100</xdr:colOff>
      <xdr:row>39</xdr:row>
      <xdr:rowOff>108857</xdr:rowOff>
    </xdr:to>
    <xdr:sp macro="" textlink="">
      <xdr:nvSpPr>
        <xdr:cNvPr id="758" name="フローチャート: 判断 757">
          <a:extLst>
            <a:ext uri="{FF2B5EF4-FFF2-40B4-BE49-F238E27FC236}">
              <a16:creationId xmlns:a16="http://schemas.microsoft.com/office/drawing/2014/main" id="{00000000-0008-0000-0600-0000F6020000}"/>
            </a:ext>
          </a:extLst>
        </xdr:cNvPr>
        <xdr:cNvSpPr/>
      </xdr:nvSpPr>
      <xdr:spPr>
        <a:xfrm>
          <a:off x="19494500" y="6693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125384</xdr:rowOff>
    </xdr:from>
    <xdr:ext cx="469744"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310428" y="64690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7437</xdr:rowOff>
    </xdr:from>
    <xdr:to>
      <xdr:col>98</xdr:col>
      <xdr:colOff>38100</xdr:colOff>
      <xdr:row>39</xdr:row>
      <xdr:rowOff>109037</xdr:rowOff>
    </xdr:to>
    <xdr:sp macro="" textlink="">
      <xdr:nvSpPr>
        <xdr:cNvPr id="760" name="フローチャート: 判断 759">
          <a:extLst>
            <a:ext uri="{FF2B5EF4-FFF2-40B4-BE49-F238E27FC236}">
              <a16:creationId xmlns:a16="http://schemas.microsoft.com/office/drawing/2014/main" id="{00000000-0008-0000-0600-0000F8020000}"/>
            </a:ext>
          </a:extLst>
        </xdr:cNvPr>
        <xdr:cNvSpPr/>
      </xdr:nvSpPr>
      <xdr:spPr>
        <a:xfrm>
          <a:off x="18605500" y="669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125564</xdr:rowOff>
    </xdr:from>
    <xdr:ext cx="469744"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21428" y="6469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95464</xdr:rowOff>
    </xdr:from>
    <xdr:to>
      <xdr:col>116</xdr:col>
      <xdr:colOff>114300</xdr:colOff>
      <xdr:row>38</xdr:row>
      <xdr:rowOff>25614</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2110700" y="6439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118341</xdr:rowOff>
    </xdr:from>
    <xdr:ext cx="534377" cy="259045"/>
    <xdr:sp macro="" textlink="">
      <xdr:nvSpPr>
        <xdr:cNvPr id="768" name="投資及び出資金該当値テキスト">
          <a:extLst>
            <a:ext uri="{FF2B5EF4-FFF2-40B4-BE49-F238E27FC236}">
              <a16:creationId xmlns:a16="http://schemas.microsoft.com/office/drawing/2014/main" id="{00000000-0008-0000-0600-000000030000}"/>
            </a:ext>
          </a:extLst>
        </xdr:cNvPr>
        <xdr:cNvSpPr txBox="1"/>
      </xdr:nvSpPr>
      <xdr:spPr>
        <a:xfrm>
          <a:off x="22212300" y="6290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32</xdr:row>
      <xdr:rowOff>159048</xdr:rowOff>
    </xdr:from>
    <xdr:to>
      <xdr:col>112</xdr:col>
      <xdr:colOff>38100</xdr:colOff>
      <xdr:row>33</xdr:row>
      <xdr:rowOff>89198</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21272500" y="564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31</xdr:row>
      <xdr:rowOff>105725</xdr:rowOff>
    </xdr:from>
    <xdr:ext cx="534377"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21056111" y="5420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3" name="楕円 772">
          <a:extLst>
            <a:ext uri="{FF2B5EF4-FFF2-40B4-BE49-F238E27FC236}">
              <a16:creationId xmlns:a16="http://schemas.microsoft.com/office/drawing/2014/main" id="{00000000-0008-0000-0600-000005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5" name="楕円 774">
          <a:extLst>
            <a:ext uri="{FF2B5EF4-FFF2-40B4-BE49-F238E27FC236}">
              <a16:creationId xmlns:a16="http://schemas.microsoft.com/office/drawing/2014/main" id="{00000000-0008-0000-0600-000007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9" name="貸付金グラフ枠">
          <a:extLst>
            <a:ext uri="{FF2B5EF4-FFF2-40B4-BE49-F238E27FC236}">
              <a16:creationId xmlns:a16="http://schemas.microsoft.com/office/drawing/2014/main" id="{00000000-0008-0000-0600-00001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40742</xdr:rowOff>
    </xdr:from>
    <xdr:to>
      <xdr:col>116</xdr:col>
      <xdr:colOff>62864</xdr:colOff>
      <xdr:row>59</xdr:row>
      <xdr:rowOff>44450</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22159595" y="8784692"/>
          <a:ext cx="1269" cy="13753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1" name="貸付金最小値テキスト">
          <a:extLst>
            <a:ext uri="{FF2B5EF4-FFF2-40B4-BE49-F238E27FC236}">
              <a16:creationId xmlns:a16="http://schemas.microsoft.com/office/drawing/2014/main" id="{00000000-0008-0000-0600-000021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158869</xdr:rowOff>
    </xdr:from>
    <xdr:ext cx="599010" cy="259045"/>
    <xdr:sp macro="" textlink="">
      <xdr:nvSpPr>
        <xdr:cNvPr id="803" name="貸付金最大値テキスト">
          <a:extLst>
            <a:ext uri="{FF2B5EF4-FFF2-40B4-BE49-F238E27FC236}">
              <a16:creationId xmlns:a16="http://schemas.microsoft.com/office/drawing/2014/main" id="{00000000-0008-0000-0600-000023030000}"/>
            </a:ext>
          </a:extLst>
        </xdr:cNvPr>
        <xdr:cNvSpPr txBox="1"/>
      </xdr:nvSpPr>
      <xdr:spPr>
        <a:xfrm>
          <a:off x="22212300" y="855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40742</xdr:rowOff>
    </xdr:from>
    <xdr:to>
      <xdr:col>116</xdr:col>
      <xdr:colOff>152400</xdr:colOff>
      <xdr:row>51</xdr:row>
      <xdr:rowOff>40742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2072600" y="8784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76369</xdr:rowOff>
    </xdr:from>
    <xdr:ext cx="469744" cy="259045"/>
    <xdr:sp macro="" textlink="">
      <xdr:nvSpPr>
        <xdr:cNvPr id="806" name="貸付金平均値テキスト">
          <a:extLst>
            <a:ext uri="{FF2B5EF4-FFF2-40B4-BE49-F238E27FC236}">
              <a16:creationId xmlns:a16="http://schemas.microsoft.com/office/drawing/2014/main" id="{00000000-0008-0000-0600-000026030000}"/>
            </a:ext>
          </a:extLst>
        </xdr:cNvPr>
        <xdr:cNvSpPr txBox="1"/>
      </xdr:nvSpPr>
      <xdr:spPr>
        <a:xfrm>
          <a:off x="22212300" y="98490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53492</xdr:rowOff>
    </xdr:from>
    <xdr:to>
      <xdr:col>116</xdr:col>
      <xdr:colOff>114300</xdr:colOff>
      <xdr:row>58</xdr:row>
      <xdr:rowOff>155092</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22110700" y="9997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67564</xdr:rowOff>
    </xdr:from>
    <xdr:to>
      <xdr:col>112</xdr:col>
      <xdr:colOff>38100</xdr:colOff>
      <xdr:row>58</xdr:row>
      <xdr:rowOff>169164</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1272500" y="1001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14241</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088428" y="97868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42545</xdr:rowOff>
    </xdr:from>
    <xdr:to>
      <xdr:col>107</xdr:col>
      <xdr:colOff>50800</xdr:colOff>
      <xdr:row>59</xdr:row>
      <xdr:rowOff>44450</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9545300" y="1015809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63729</xdr:rowOff>
    </xdr:from>
    <xdr:to>
      <xdr:col>107</xdr:col>
      <xdr:colOff>101600</xdr:colOff>
      <xdr:row>58</xdr:row>
      <xdr:rowOff>165329</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20383500" y="10007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10406</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0199428" y="9783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87706</xdr:rowOff>
    </xdr:from>
    <xdr:to>
      <xdr:col>102</xdr:col>
      <xdr:colOff>114300</xdr:colOff>
      <xdr:row>59</xdr:row>
      <xdr:rowOff>42545</xdr:rowOff>
    </xdr:to>
    <xdr:cxnSp macro="">
      <xdr:nvCxnSpPr>
        <xdr:cNvPr id="814" name="直線コネクタ 813">
          <a:extLst>
            <a:ext uri="{FF2B5EF4-FFF2-40B4-BE49-F238E27FC236}">
              <a16:creationId xmlns:a16="http://schemas.microsoft.com/office/drawing/2014/main" id="{00000000-0008-0000-0600-00002E030000}"/>
            </a:ext>
          </a:extLst>
        </xdr:cNvPr>
        <xdr:cNvCxnSpPr/>
      </xdr:nvCxnSpPr>
      <xdr:spPr>
        <a:xfrm>
          <a:off x="18656300" y="10031806"/>
          <a:ext cx="889000" cy="126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63868</xdr:rowOff>
    </xdr:from>
    <xdr:to>
      <xdr:col>102</xdr:col>
      <xdr:colOff>165100</xdr:colOff>
      <xdr:row>58</xdr:row>
      <xdr:rowOff>165468</xdr:rowOff>
    </xdr:to>
    <xdr:sp macro="" textlink="">
      <xdr:nvSpPr>
        <xdr:cNvPr id="815" name="フローチャート: 判断 814">
          <a:extLst>
            <a:ext uri="{FF2B5EF4-FFF2-40B4-BE49-F238E27FC236}">
              <a16:creationId xmlns:a16="http://schemas.microsoft.com/office/drawing/2014/main" id="{00000000-0008-0000-0600-00002F030000}"/>
            </a:ext>
          </a:extLst>
        </xdr:cNvPr>
        <xdr:cNvSpPr/>
      </xdr:nvSpPr>
      <xdr:spPr>
        <a:xfrm>
          <a:off x="19494500" y="10007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10545</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9310428" y="9783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61709</xdr:rowOff>
    </xdr:from>
    <xdr:to>
      <xdr:col>98</xdr:col>
      <xdr:colOff>38100</xdr:colOff>
      <xdr:row>58</xdr:row>
      <xdr:rowOff>163309</xdr:rowOff>
    </xdr:to>
    <xdr:sp macro="" textlink="">
      <xdr:nvSpPr>
        <xdr:cNvPr id="817" name="フローチャート: 判断 816">
          <a:extLst>
            <a:ext uri="{FF2B5EF4-FFF2-40B4-BE49-F238E27FC236}">
              <a16:creationId xmlns:a16="http://schemas.microsoft.com/office/drawing/2014/main" id="{00000000-0008-0000-0600-000031030000}"/>
            </a:ext>
          </a:extLst>
        </xdr:cNvPr>
        <xdr:cNvSpPr/>
      </xdr:nvSpPr>
      <xdr:spPr>
        <a:xfrm>
          <a:off x="18605500" y="10005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154436</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421428" y="100985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25" name="貸付金該当値テキスト">
          <a:extLst>
            <a:ext uri="{FF2B5EF4-FFF2-40B4-BE49-F238E27FC236}">
              <a16:creationId xmlns:a16="http://schemas.microsoft.com/office/drawing/2014/main" id="{00000000-0008-0000-0600-000039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163195</xdr:rowOff>
    </xdr:from>
    <xdr:to>
      <xdr:col>102</xdr:col>
      <xdr:colOff>165100</xdr:colOff>
      <xdr:row>59</xdr:row>
      <xdr:rowOff>93345</xdr:rowOff>
    </xdr:to>
    <xdr:sp macro="" textlink="">
      <xdr:nvSpPr>
        <xdr:cNvPr id="830" name="楕円 829">
          <a:extLst>
            <a:ext uri="{FF2B5EF4-FFF2-40B4-BE49-F238E27FC236}">
              <a16:creationId xmlns:a16="http://schemas.microsoft.com/office/drawing/2014/main" id="{00000000-0008-0000-0600-00003E030000}"/>
            </a:ext>
          </a:extLst>
        </xdr:cNvPr>
        <xdr:cNvSpPr/>
      </xdr:nvSpPr>
      <xdr:spPr>
        <a:xfrm>
          <a:off x="19494500" y="10107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84472</xdr:rowOff>
    </xdr:from>
    <xdr:ext cx="378565"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9356017" y="102000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36906</xdr:rowOff>
    </xdr:from>
    <xdr:to>
      <xdr:col>98</xdr:col>
      <xdr:colOff>38100</xdr:colOff>
      <xdr:row>58</xdr:row>
      <xdr:rowOff>138506</xdr:rowOff>
    </xdr:to>
    <xdr:sp macro="" textlink="">
      <xdr:nvSpPr>
        <xdr:cNvPr id="832" name="楕円 831">
          <a:extLst>
            <a:ext uri="{FF2B5EF4-FFF2-40B4-BE49-F238E27FC236}">
              <a16:creationId xmlns:a16="http://schemas.microsoft.com/office/drawing/2014/main" id="{00000000-0008-0000-0600-000040030000}"/>
            </a:ext>
          </a:extLst>
        </xdr:cNvPr>
        <xdr:cNvSpPr/>
      </xdr:nvSpPr>
      <xdr:spPr>
        <a:xfrm>
          <a:off x="18605500" y="9981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155033</xdr:rowOff>
    </xdr:from>
    <xdr:ext cx="534377"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389111" y="9756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77</xdr:row>
      <xdr:rowOff>168927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75</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72</xdr:row>
      <xdr:rowOff>111777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168927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4" name="繰出金グラフ枠">
          <a:extLst>
            <a:ext uri="{FF2B5EF4-FFF2-40B4-BE49-F238E27FC236}">
              <a16:creationId xmlns:a16="http://schemas.microsoft.com/office/drawing/2014/main" id="{00000000-0008-0000-0600-00005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142718</xdr:rowOff>
    </xdr:from>
    <xdr:to>
      <xdr:col>116</xdr:col>
      <xdr:colOff>62864</xdr:colOff>
      <xdr:row>78</xdr:row>
      <xdr:rowOff>35344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2159595" y="12144218"/>
          <a:ext cx="1269" cy="1264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39171</xdr:rowOff>
    </xdr:from>
    <xdr:ext cx="534377" cy="259045"/>
    <xdr:sp macro="" textlink="">
      <xdr:nvSpPr>
        <xdr:cNvPr id="856" name="繰出金最小値テキスト">
          <a:extLst>
            <a:ext uri="{FF2B5EF4-FFF2-40B4-BE49-F238E27FC236}">
              <a16:creationId xmlns:a16="http://schemas.microsoft.com/office/drawing/2014/main" id="{00000000-0008-0000-0600-000058030000}"/>
            </a:ext>
          </a:extLst>
        </xdr:cNvPr>
        <xdr:cNvSpPr txBox="1"/>
      </xdr:nvSpPr>
      <xdr:spPr>
        <a:xfrm>
          <a:off x="22212300" y="13412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35344</xdr:rowOff>
    </xdr:from>
    <xdr:to>
      <xdr:col>116</xdr:col>
      <xdr:colOff>152400</xdr:colOff>
      <xdr:row>78</xdr:row>
      <xdr:rowOff>35344</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3408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89395</xdr:rowOff>
    </xdr:from>
    <xdr:ext cx="599010" cy="259045"/>
    <xdr:sp macro="" textlink="">
      <xdr:nvSpPr>
        <xdr:cNvPr id="858" name="繰出金最大値テキスト">
          <a:extLst>
            <a:ext uri="{FF2B5EF4-FFF2-40B4-BE49-F238E27FC236}">
              <a16:creationId xmlns:a16="http://schemas.microsoft.com/office/drawing/2014/main" id="{00000000-0008-0000-0600-00005A030000}"/>
            </a:ext>
          </a:extLst>
        </xdr:cNvPr>
        <xdr:cNvSpPr txBox="1"/>
      </xdr:nvSpPr>
      <xdr:spPr>
        <a:xfrm>
          <a:off x="22212300" y="119194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142718</xdr:rowOff>
    </xdr:from>
    <xdr:to>
      <xdr:col>116</xdr:col>
      <xdr:colOff>152400</xdr:colOff>
      <xdr:row>70</xdr:row>
      <xdr:rowOff>142718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22072600" y="121442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37854</xdr:rowOff>
    </xdr:from>
    <xdr:to>
      <xdr:col>116</xdr:col>
      <xdr:colOff>63500</xdr:colOff>
      <xdr:row>75</xdr:row>
      <xdr:rowOff>45151</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21323300" y="12896604"/>
          <a:ext cx="838200" cy="7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23742</xdr:rowOff>
    </xdr:from>
    <xdr:ext cx="534377" cy="259045"/>
    <xdr:sp macro="" textlink="">
      <xdr:nvSpPr>
        <xdr:cNvPr id="861" name="繰出金平均値テキスト">
          <a:extLst>
            <a:ext uri="{FF2B5EF4-FFF2-40B4-BE49-F238E27FC236}">
              <a16:creationId xmlns:a16="http://schemas.microsoft.com/office/drawing/2014/main" id="{00000000-0008-0000-0600-00005D030000}"/>
            </a:ext>
          </a:extLst>
        </xdr:cNvPr>
        <xdr:cNvSpPr txBox="1"/>
      </xdr:nvSpPr>
      <xdr:spPr>
        <a:xfrm>
          <a:off x="22212300" y="130539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45315</xdr:rowOff>
    </xdr:from>
    <xdr:to>
      <xdr:col>116</xdr:col>
      <xdr:colOff>114300</xdr:colOff>
      <xdr:row>76</xdr:row>
      <xdr:rowOff>146915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2110700" y="130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142516</xdr:rowOff>
    </xdr:from>
    <xdr:to>
      <xdr:col>111</xdr:col>
      <xdr:colOff>177800</xdr:colOff>
      <xdr:row>75</xdr:row>
      <xdr:rowOff>45151</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a:off x="20434300" y="12829816"/>
          <a:ext cx="889000" cy="74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88799</xdr:rowOff>
    </xdr:from>
    <xdr:to>
      <xdr:col>112</xdr:col>
      <xdr:colOff>38100</xdr:colOff>
      <xdr:row>76</xdr:row>
      <xdr:rowOff>18949</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21272500" y="12947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76</xdr:row>
      <xdr:rowOff>10076</xdr:rowOff>
    </xdr:from>
    <xdr:ext cx="59901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23795" y="13040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111189</xdr:rowOff>
    </xdr:from>
    <xdr:to>
      <xdr:col>107</xdr:col>
      <xdr:colOff>50800</xdr:colOff>
      <xdr:row>74</xdr:row>
      <xdr:rowOff>142516</xdr:rowOff>
    </xdr:to>
    <xdr:cxnSp macro="">
      <xdr:nvCxnSpPr>
        <xdr:cNvPr id="866" name="直線コネクタ 865">
          <a:extLst>
            <a:ext uri="{FF2B5EF4-FFF2-40B4-BE49-F238E27FC236}">
              <a16:creationId xmlns:a16="http://schemas.microsoft.com/office/drawing/2014/main" id="{00000000-0008-0000-0600-000062030000}"/>
            </a:ext>
          </a:extLst>
        </xdr:cNvPr>
        <xdr:cNvCxnSpPr/>
      </xdr:nvCxnSpPr>
      <xdr:spPr>
        <a:xfrm>
          <a:off x="19545300" y="12798489"/>
          <a:ext cx="889000" cy="31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66424</xdr:rowOff>
    </xdr:from>
    <xdr:to>
      <xdr:col>107</xdr:col>
      <xdr:colOff>101600</xdr:colOff>
      <xdr:row>75</xdr:row>
      <xdr:rowOff>168024</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20383500" y="12925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159151</xdr:rowOff>
    </xdr:from>
    <xdr:ext cx="59901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34795" y="13017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126318</xdr:rowOff>
    </xdr:from>
    <xdr:to>
      <xdr:col>102</xdr:col>
      <xdr:colOff>114300</xdr:colOff>
      <xdr:row>74</xdr:row>
      <xdr:rowOff>111189</xdr:rowOff>
    </xdr:to>
    <xdr:cxnSp macro="">
      <xdr:nvCxnSpPr>
        <xdr:cNvPr id="869" name="直線コネクタ 868">
          <a:extLst>
            <a:ext uri="{FF2B5EF4-FFF2-40B4-BE49-F238E27FC236}">
              <a16:creationId xmlns:a16="http://schemas.microsoft.com/office/drawing/2014/main" id="{00000000-0008-0000-0600-000065030000}"/>
            </a:ext>
          </a:extLst>
        </xdr:cNvPr>
        <xdr:cNvCxnSpPr/>
      </xdr:nvCxnSpPr>
      <xdr:spPr>
        <a:xfrm>
          <a:off x="18656300" y="12642168"/>
          <a:ext cx="889000" cy="156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91694</xdr:rowOff>
    </xdr:from>
    <xdr:to>
      <xdr:col>102</xdr:col>
      <xdr:colOff>165100</xdr:colOff>
      <xdr:row>76</xdr:row>
      <xdr:rowOff>21844</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9494500" y="1295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76</xdr:row>
      <xdr:rowOff>12971</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245795" y="13043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89343</xdr:rowOff>
    </xdr:from>
    <xdr:to>
      <xdr:col>98</xdr:col>
      <xdr:colOff>38100</xdr:colOff>
      <xdr:row>76</xdr:row>
      <xdr:rowOff>19493</xdr:rowOff>
    </xdr:to>
    <xdr:sp macro="" textlink="">
      <xdr:nvSpPr>
        <xdr:cNvPr id="872" name="フローチャート: 判断 871">
          <a:extLst>
            <a:ext uri="{FF2B5EF4-FFF2-40B4-BE49-F238E27FC236}">
              <a16:creationId xmlns:a16="http://schemas.microsoft.com/office/drawing/2014/main" id="{00000000-0008-0000-0600-000068030000}"/>
            </a:ext>
          </a:extLst>
        </xdr:cNvPr>
        <xdr:cNvSpPr/>
      </xdr:nvSpPr>
      <xdr:spPr>
        <a:xfrm>
          <a:off x="18605500" y="12948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76</xdr:row>
      <xdr:rowOff>10620</xdr:rowOff>
    </xdr:from>
    <xdr:ext cx="59901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356795" y="13040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158504</xdr:rowOff>
    </xdr:from>
    <xdr:to>
      <xdr:col>116</xdr:col>
      <xdr:colOff>114300</xdr:colOff>
      <xdr:row>75</xdr:row>
      <xdr:rowOff>88654</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2110700" y="12845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9931</xdr:rowOff>
    </xdr:from>
    <xdr:ext cx="599010" cy="259045"/>
    <xdr:sp macro="" textlink="">
      <xdr:nvSpPr>
        <xdr:cNvPr id="880" name="繰出金該当値テキスト">
          <a:extLst>
            <a:ext uri="{FF2B5EF4-FFF2-40B4-BE49-F238E27FC236}">
              <a16:creationId xmlns:a16="http://schemas.microsoft.com/office/drawing/2014/main" id="{00000000-0008-0000-0600-000070030000}"/>
            </a:ext>
          </a:extLst>
        </xdr:cNvPr>
        <xdr:cNvSpPr txBox="1"/>
      </xdr:nvSpPr>
      <xdr:spPr>
        <a:xfrm>
          <a:off x="22212300" y="12697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165801</xdr:rowOff>
    </xdr:from>
    <xdr:to>
      <xdr:col>112</xdr:col>
      <xdr:colOff>38100</xdr:colOff>
      <xdr:row>75</xdr:row>
      <xdr:rowOff>95951</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1272500" y="12853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73</xdr:row>
      <xdr:rowOff>112478</xdr:rowOff>
    </xdr:from>
    <xdr:ext cx="59901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1023795" y="126283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91716</xdr:rowOff>
    </xdr:from>
    <xdr:to>
      <xdr:col>107</xdr:col>
      <xdr:colOff>101600</xdr:colOff>
      <xdr:row>75</xdr:row>
      <xdr:rowOff>21866</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0383500" y="1277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73</xdr:row>
      <xdr:rowOff>38393</xdr:rowOff>
    </xdr:from>
    <xdr:ext cx="599010"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20134795" y="12554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60389</xdr:rowOff>
    </xdr:from>
    <xdr:to>
      <xdr:col>102</xdr:col>
      <xdr:colOff>165100</xdr:colOff>
      <xdr:row>74</xdr:row>
      <xdr:rowOff>161989</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9494500" y="127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73</xdr:row>
      <xdr:rowOff>7066</xdr:rowOff>
    </xdr:from>
    <xdr:ext cx="599010"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9245795" y="12522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75518</xdr:rowOff>
    </xdr:from>
    <xdr:to>
      <xdr:col>98</xdr:col>
      <xdr:colOff>38100</xdr:colOff>
      <xdr:row>74</xdr:row>
      <xdr:rowOff>5668</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18605500" y="12591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72</xdr:row>
      <xdr:rowOff>22195</xdr:rowOff>
    </xdr:from>
    <xdr:ext cx="599010"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356795" y="123665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a:extLst>
            <a:ext uri="{FF2B5EF4-FFF2-40B4-BE49-F238E27FC236}">
              <a16:creationId xmlns:a16="http://schemas.microsoft.com/office/drawing/2014/main" id="{00000000-0008-0000-0600-000087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5" name="前年度繰上充用金最小値テキスト">
          <a:extLst>
            <a:ext uri="{FF2B5EF4-FFF2-40B4-BE49-F238E27FC236}">
              <a16:creationId xmlns:a16="http://schemas.microsoft.com/office/drawing/2014/main" id="{00000000-0008-0000-0600-000089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7" name="前年度繰上充用金最大値テキスト">
          <a:extLst>
            <a:ext uri="{FF2B5EF4-FFF2-40B4-BE49-F238E27FC236}">
              <a16:creationId xmlns:a16="http://schemas.microsoft.com/office/drawing/2014/main" id="{00000000-0008-0000-0600-00008B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0" name="前年度繰上充用金平均値テキスト">
          <a:extLst>
            <a:ext uri="{FF2B5EF4-FFF2-40B4-BE49-F238E27FC236}">
              <a16:creationId xmlns:a16="http://schemas.microsoft.com/office/drawing/2014/main" id="{00000000-0008-0000-0600-00008E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5" name="直線コネクタ 914">
          <a:extLst>
            <a:ext uri="{FF2B5EF4-FFF2-40B4-BE49-F238E27FC236}">
              <a16:creationId xmlns:a16="http://schemas.microsoft.com/office/drawing/2014/main" id="{00000000-0008-0000-0600-000093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8" name="直線コネクタ 917">
          <a:extLst>
            <a:ext uri="{FF2B5EF4-FFF2-40B4-BE49-F238E27FC236}">
              <a16:creationId xmlns:a16="http://schemas.microsoft.com/office/drawing/2014/main" id="{00000000-0008-0000-0600-000096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9" name="前年度繰上充用金該当値テキスト">
          <a:extLst>
            <a:ext uri="{FF2B5EF4-FFF2-40B4-BE49-F238E27FC236}">
              <a16:creationId xmlns:a16="http://schemas.microsoft.com/office/drawing/2014/main" id="{00000000-0008-0000-0600-0000A1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a:extLst>
            <a:ext uri="{FF2B5EF4-FFF2-40B4-BE49-F238E27FC236}">
              <a16:creationId xmlns:a16="http://schemas.microsoft.com/office/drawing/2014/main" id="{00000000-0008-0000-0600-0000A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lang="ja-JP" altLang="ja-JP" sz="1100">
              <a:solidFill>
                <a:schemeClr val="dk1"/>
              </a:solidFill>
              <a:effectLst/>
              <a:latin typeface="+mn-lt"/>
              <a:ea typeface="+mn-ea"/>
              <a:cs typeface="+mn-cs"/>
            </a:rPr>
            <a:t>扶助費については、住民一人当たり</a:t>
          </a:r>
          <a:r>
            <a:rPr lang="en-US" altLang="ja-JP" sz="1100">
              <a:solidFill>
                <a:schemeClr val="dk1"/>
              </a:solidFill>
              <a:effectLst/>
              <a:latin typeface="+mn-lt"/>
              <a:ea typeface="+mn-ea"/>
              <a:cs typeface="+mn-cs"/>
            </a:rPr>
            <a:t>145,153</a:t>
          </a:r>
          <a:r>
            <a:rPr lang="ja-JP" altLang="ja-JP" sz="1100">
              <a:solidFill>
                <a:schemeClr val="dk1"/>
              </a:solidFill>
              <a:effectLst/>
              <a:latin typeface="+mn-lt"/>
              <a:ea typeface="+mn-ea"/>
              <a:cs typeface="+mn-cs"/>
            </a:rPr>
            <a:t>円となっており、類似団体と比較して一人当たりコストが高い状況となっている。</a:t>
          </a:r>
          <a:endParaRPr lang="ja-JP" altLang="ja-JP" sz="1400">
            <a:effectLst/>
          </a:endParaRPr>
        </a:p>
        <a:p>
          <a:pPr eaLnBrk="1" fontAlgn="auto" latinLnBrk="0" hangingPunct="1"/>
          <a:r>
            <a:rPr lang="ja-JP" altLang="ja-JP" sz="1100">
              <a:solidFill>
                <a:schemeClr val="dk1"/>
              </a:solidFill>
              <a:effectLst/>
              <a:latin typeface="+mn-lt"/>
              <a:ea typeface="+mn-ea"/>
              <a:cs typeface="+mn-cs"/>
            </a:rPr>
            <a:t>これは、高齢化率が高い本町においては、老人ホーム入所措置費等の社会保障経費が</a:t>
          </a:r>
          <a:r>
            <a:rPr lang="ja-JP" altLang="en-US" sz="1100">
              <a:solidFill>
                <a:schemeClr val="dk1"/>
              </a:solidFill>
              <a:effectLst/>
              <a:latin typeface="+mn-lt"/>
              <a:ea typeface="+mn-ea"/>
              <a:cs typeface="+mn-cs"/>
            </a:rPr>
            <a:t>年々</a:t>
          </a:r>
          <a:r>
            <a:rPr lang="ja-JP" altLang="ja-JP" sz="1100">
              <a:solidFill>
                <a:schemeClr val="dk1"/>
              </a:solidFill>
              <a:effectLst/>
              <a:latin typeface="+mn-lt"/>
              <a:ea typeface="+mn-ea"/>
              <a:cs typeface="+mn-cs"/>
            </a:rPr>
            <a:t>増加していることによるものであ</a:t>
          </a:r>
          <a:r>
            <a:rPr lang="ja-JP" altLang="en-US" sz="1100">
              <a:solidFill>
                <a:schemeClr val="dk1"/>
              </a:solidFill>
              <a:effectLst/>
              <a:latin typeface="+mn-lt"/>
              <a:ea typeface="+mn-ea"/>
              <a:cs typeface="+mn-cs"/>
            </a:rPr>
            <a:t>り、今後しばらくは増加することが予想される。</a:t>
          </a:r>
          <a:endParaRPr lang="en-US" altLang="ja-JP" sz="1100">
            <a:solidFill>
              <a:schemeClr val="dk1"/>
            </a:solidFill>
            <a:effectLst/>
            <a:latin typeface="+mn-lt"/>
            <a:ea typeface="+mn-ea"/>
            <a:cs typeface="+mn-cs"/>
          </a:endParaRPr>
        </a:p>
        <a:p>
          <a:pPr eaLnBrk="1" fontAlgn="auto" latinLnBrk="0" hangingPunct="1"/>
          <a:r>
            <a:rPr lang="ja-JP" altLang="en-US" sz="1100">
              <a:effectLst/>
            </a:rPr>
            <a:t>公債費については、</a:t>
          </a:r>
          <a:r>
            <a:rPr lang="en-US" altLang="ja-JP" sz="1100">
              <a:effectLst/>
            </a:rPr>
            <a:t>225,731</a:t>
          </a:r>
          <a:r>
            <a:rPr lang="ja-JP" altLang="en-US" sz="1100">
              <a:effectLst/>
            </a:rPr>
            <a:t>千円の繰上償還を実施したことにより増加している。</a:t>
          </a:r>
          <a:endParaRPr lang="en-US" altLang="ja-JP" sz="1100">
            <a:effectLst/>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積立金については、住民一人当たり</a:t>
          </a:r>
          <a:r>
            <a:rPr kumimoji="1" lang="en-US" altLang="ja-JP" sz="1100">
              <a:solidFill>
                <a:schemeClr val="dk1"/>
              </a:solidFill>
              <a:effectLst/>
              <a:latin typeface="+mn-lt"/>
              <a:ea typeface="+mn-ea"/>
              <a:cs typeface="+mn-cs"/>
            </a:rPr>
            <a:t>267,700</a:t>
          </a:r>
          <a:r>
            <a:rPr kumimoji="1" lang="ja-JP" altLang="ja-JP" sz="1100">
              <a:solidFill>
                <a:schemeClr val="dk1"/>
              </a:solidFill>
              <a:effectLst/>
              <a:latin typeface="+mn-lt"/>
              <a:ea typeface="+mn-ea"/>
              <a:cs typeface="+mn-cs"/>
            </a:rPr>
            <a:t>円となっており、類似団体と比較して一人当たりコストが高い状況となっている。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a:effectLst/>
            </a:rPr>
            <a:t>前年度から</a:t>
          </a:r>
          <a:r>
            <a:rPr lang="en-US" altLang="ja-JP">
              <a:effectLst/>
            </a:rPr>
            <a:t>51,487</a:t>
          </a:r>
          <a:r>
            <a:rPr lang="ja-JP" altLang="en-US">
              <a:effectLst/>
            </a:rPr>
            <a:t>円増となっている要因としては、</a:t>
          </a:r>
          <a:r>
            <a:rPr kumimoji="1" lang="ja-JP" altLang="ja-JP" sz="1100">
              <a:solidFill>
                <a:schemeClr val="dk1"/>
              </a:solidFill>
              <a:effectLst/>
              <a:latin typeface="+mn-lt"/>
              <a:ea typeface="+mn-ea"/>
              <a:cs typeface="+mn-cs"/>
            </a:rPr>
            <a:t>今後控えている町営住宅等大規模改修事業に備えた</a:t>
          </a:r>
          <a:r>
            <a:rPr kumimoji="1" lang="ja-JP" altLang="en-US" sz="1100">
              <a:solidFill>
                <a:schemeClr val="dk1"/>
              </a:solidFill>
              <a:effectLst/>
              <a:latin typeface="+mn-lt"/>
              <a:ea typeface="+mn-ea"/>
              <a:cs typeface="+mn-cs"/>
            </a:rPr>
            <a:t>公共施設整備基金への積立</a:t>
          </a:r>
          <a:r>
            <a:rPr kumimoji="1" lang="en-US" altLang="ja-JP" sz="1100">
              <a:solidFill>
                <a:schemeClr val="dk1"/>
              </a:solidFill>
              <a:effectLst/>
              <a:latin typeface="+mn-lt"/>
              <a:ea typeface="+mn-ea"/>
              <a:cs typeface="+mn-cs"/>
            </a:rPr>
            <a:t>309,650</a:t>
          </a:r>
          <a:r>
            <a:rPr kumimoji="1" lang="ja-JP" altLang="en-US" sz="1100">
              <a:solidFill>
                <a:schemeClr val="dk1"/>
              </a:solidFill>
              <a:effectLst/>
              <a:latin typeface="+mn-lt"/>
              <a:ea typeface="+mn-ea"/>
              <a:cs typeface="+mn-cs"/>
            </a:rPr>
            <a:t>千円及び</a:t>
          </a:r>
          <a:r>
            <a:rPr kumimoji="1" lang="ja-JP" altLang="ja-JP" sz="1100">
              <a:solidFill>
                <a:schemeClr val="dk1"/>
              </a:solidFill>
              <a:effectLst/>
              <a:latin typeface="+mn-lt"/>
              <a:ea typeface="+mn-ea"/>
              <a:cs typeface="+mn-cs"/>
            </a:rPr>
            <a:t>町営住宅等管理基金</a:t>
          </a:r>
          <a:r>
            <a:rPr kumimoji="1" lang="ja-JP" altLang="en-US" sz="1100">
              <a:solidFill>
                <a:schemeClr val="dk1"/>
              </a:solidFill>
              <a:effectLst/>
              <a:latin typeface="+mn-lt"/>
              <a:ea typeface="+mn-ea"/>
              <a:cs typeface="+mn-cs"/>
            </a:rPr>
            <a:t>への積立</a:t>
          </a:r>
          <a:r>
            <a:rPr kumimoji="1" lang="en-US" altLang="ja-JP" sz="1100">
              <a:solidFill>
                <a:schemeClr val="dk1"/>
              </a:solidFill>
              <a:effectLst/>
              <a:latin typeface="+mn-lt"/>
              <a:ea typeface="+mn-ea"/>
              <a:cs typeface="+mn-cs"/>
            </a:rPr>
            <a:t>366,979</a:t>
          </a:r>
          <a:r>
            <a:rPr kumimoji="1" lang="ja-JP" altLang="en-US" sz="1100">
              <a:solidFill>
                <a:schemeClr val="dk1"/>
              </a:solidFill>
              <a:effectLst/>
              <a:latin typeface="+mn-lt"/>
              <a:ea typeface="+mn-ea"/>
              <a:cs typeface="+mn-cs"/>
            </a:rPr>
            <a:t>千円の影響である。</a:t>
          </a:r>
          <a:endParaRPr lang="ja-JP" altLang="ja-JP">
            <a:effectLst/>
          </a:endParaRPr>
        </a:p>
        <a:p>
          <a:pPr eaLnBrk="1" fontAlgn="auto" latinLnBrk="0" hangingPunct="1"/>
          <a:endParaRPr lang="ja-JP" altLang="ja-JP" sz="11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2,961
2,909
315.06
6,276,723
5,966,918
114,408
3,791,342
5,487,846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27115</xdr:rowOff>
    </xdr:from>
    <xdr:to>
      <xdr:col>24</xdr:col>
      <xdr:colOff>62865</xdr:colOff>
      <xdr:row>38</xdr:row>
      <xdr:rowOff>33230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170615"/>
          <a:ext cx="1270" cy="13777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37057</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33230</xdr:rowOff>
    </xdr:from>
    <xdr:to>
      <xdr:col>24</xdr:col>
      <xdr:colOff>152400</xdr:colOff>
      <xdr:row>38</xdr:row>
      <xdr:rowOff>33230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4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145242</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45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81,910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27115</xdr:rowOff>
    </xdr:from>
    <xdr:to>
      <xdr:col>24</xdr:col>
      <xdr:colOff>152400</xdr:colOff>
      <xdr:row>30</xdr:row>
      <xdr:rowOff>27115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170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7093</xdr:rowOff>
    </xdr:from>
    <xdr:to>
      <xdr:col>24</xdr:col>
      <xdr:colOff>63500</xdr:colOff>
      <xdr:row>37</xdr:row>
      <xdr:rowOff>68206</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350743"/>
          <a:ext cx="838200" cy="61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117467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89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139040</xdr:rowOff>
    </xdr:from>
    <xdr:to>
      <xdr:col>24</xdr:col>
      <xdr:colOff>114300</xdr:colOff>
      <xdr:row>37</xdr:row>
      <xdr:rowOff>69190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11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68206</xdr:rowOff>
    </xdr:from>
    <xdr:to>
      <xdr:col>19</xdr:col>
      <xdr:colOff>177800</xdr:colOff>
      <xdr:row>37</xdr:row>
      <xdr:rowOff>108382</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411856"/>
          <a:ext cx="889000" cy="40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159823</xdr:rowOff>
    </xdr:from>
    <xdr:to>
      <xdr:col>20</xdr:col>
      <xdr:colOff>38100</xdr:colOff>
      <xdr:row>37</xdr:row>
      <xdr:rowOff>89973</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3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106500</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07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105124</xdr:rowOff>
    </xdr:from>
    <xdr:to>
      <xdr:col>15</xdr:col>
      <xdr:colOff>50800</xdr:colOff>
      <xdr:row>37</xdr:row>
      <xdr:rowOff>108382</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448774"/>
          <a:ext cx="889000" cy="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164967</xdr:rowOff>
    </xdr:from>
    <xdr:to>
      <xdr:col>15</xdr:col>
      <xdr:colOff>101600</xdr:colOff>
      <xdr:row>37</xdr:row>
      <xdr:rowOff>95117</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111644</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112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105124</xdr:rowOff>
    </xdr:from>
    <xdr:to>
      <xdr:col>10</xdr:col>
      <xdr:colOff>114300</xdr:colOff>
      <xdr:row>37</xdr:row>
      <xdr:rowOff>112821</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448774"/>
          <a:ext cx="889000" cy="7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7290</xdr:rowOff>
    </xdr:from>
    <xdr:to>
      <xdr:col>10</xdr:col>
      <xdr:colOff>165100</xdr:colOff>
      <xdr:row>37</xdr:row>
      <xdr:rowOff>108890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125417</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126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9461</xdr:rowOff>
    </xdr:from>
    <xdr:to>
      <xdr:col>6</xdr:col>
      <xdr:colOff>38100</xdr:colOff>
      <xdr:row>37</xdr:row>
      <xdr:rowOff>111061</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127588</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128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127743</xdr:rowOff>
    </xdr:from>
    <xdr:to>
      <xdr:col>24</xdr:col>
      <xdr:colOff>114300</xdr:colOff>
      <xdr:row>37</xdr:row>
      <xdr:rowOff>57893</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299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150620</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151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17406</xdr:rowOff>
    </xdr:from>
    <xdr:to>
      <xdr:col>20</xdr:col>
      <xdr:colOff>38100</xdr:colOff>
      <xdr:row>37</xdr:row>
      <xdr:rowOff>119006</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361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110133</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453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57582</xdr:rowOff>
    </xdr:from>
    <xdr:to>
      <xdr:col>15</xdr:col>
      <xdr:colOff>101600</xdr:colOff>
      <xdr:row>37</xdr:row>
      <xdr:rowOff>159182</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0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150309</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493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54324</xdr:rowOff>
    </xdr:from>
    <xdr:to>
      <xdr:col>10</xdr:col>
      <xdr:colOff>165100</xdr:colOff>
      <xdr:row>37</xdr:row>
      <xdr:rowOff>155924</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397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147052</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490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62021</xdr:rowOff>
    </xdr:from>
    <xdr:to>
      <xdr:col>6</xdr:col>
      <xdr:colOff>38100</xdr:colOff>
      <xdr:row>37</xdr:row>
      <xdr:rowOff>163621</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0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154747</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498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16142</xdr:rowOff>
    </xdr:from>
    <xdr:to>
      <xdr:col>24</xdr:col>
      <xdr:colOff>62865</xdr:colOff>
      <xdr:row>58</xdr:row>
      <xdr:rowOff>61973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931542"/>
          <a:ext cx="1270" cy="10745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65800</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9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61973</xdr:rowOff>
    </xdr:from>
    <xdr:to>
      <xdr:col>24</xdr:col>
      <xdr:colOff>152400</xdr:colOff>
      <xdr:row>58</xdr:row>
      <xdr:rowOff>61973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060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134269</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70676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2,520,250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52</xdr:row>
      <xdr:rowOff>16142</xdr:rowOff>
    </xdr:from>
    <xdr:to>
      <xdr:col>24</xdr:col>
      <xdr:colOff>152400</xdr:colOff>
      <xdr:row>52</xdr:row>
      <xdr:rowOff>16142</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931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140762</xdr:rowOff>
    </xdr:from>
    <xdr:to>
      <xdr:col>24</xdr:col>
      <xdr:colOff>63500</xdr:colOff>
      <xdr:row>58</xdr:row>
      <xdr:rowOff>24112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13412"/>
          <a:ext cx="838200" cy="54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103674</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048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80797</xdr:rowOff>
    </xdr:from>
    <xdr:to>
      <xdr:col>24</xdr:col>
      <xdr:colOff>114300</xdr:colOff>
      <xdr:row>58</xdr:row>
      <xdr:rowOff>10947</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5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94235</xdr:rowOff>
    </xdr:from>
    <xdr:to>
      <xdr:col>19</xdr:col>
      <xdr:colOff>177800</xdr:colOff>
      <xdr:row>58</xdr:row>
      <xdr:rowOff>24112</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9866885"/>
          <a:ext cx="889000" cy="101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95784</xdr:rowOff>
    </xdr:from>
    <xdr:to>
      <xdr:col>20</xdr:col>
      <xdr:colOff>38100</xdr:colOff>
      <xdr:row>58</xdr:row>
      <xdr:rowOff>25934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868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42461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643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69616</xdr:rowOff>
    </xdr:from>
    <xdr:to>
      <xdr:col>15</xdr:col>
      <xdr:colOff>50800</xdr:colOff>
      <xdr:row>57</xdr:row>
      <xdr:rowOff>94235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842266"/>
          <a:ext cx="889000" cy="24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86508</xdr:rowOff>
    </xdr:from>
    <xdr:to>
      <xdr:col>15</xdr:col>
      <xdr:colOff>101600</xdr:colOff>
      <xdr:row>58</xdr:row>
      <xdr:rowOff>16658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859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7785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9518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53937</xdr:rowOff>
    </xdr:from>
    <xdr:to>
      <xdr:col>10</xdr:col>
      <xdr:colOff>114300</xdr:colOff>
      <xdr:row>57</xdr:row>
      <xdr:rowOff>69616</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826587"/>
          <a:ext cx="889000" cy="15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91374</xdr:rowOff>
    </xdr:from>
    <xdr:to>
      <xdr:col>10</xdr:col>
      <xdr:colOff>165100</xdr:colOff>
      <xdr:row>58</xdr:row>
      <xdr:rowOff>21524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86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12651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956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67918</xdr:rowOff>
    </xdr:from>
    <xdr:to>
      <xdr:col>6</xdr:col>
      <xdr:colOff>38100</xdr:colOff>
      <xdr:row>57</xdr:row>
      <xdr:rowOff>169518</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840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160645</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933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89962</xdr:rowOff>
    </xdr:from>
    <xdr:to>
      <xdr:col>24</xdr:col>
      <xdr:colOff>114300</xdr:colOff>
      <xdr:row>58</xdr:row>
      <xdr:rowOff>20112</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62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59224</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31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372,678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144762</xdr:rowOff>
    </xdr:from>
    <xdr:to>
      <xdr:col>20</xdr:col>
      <xdr:colOff>38100</xdr:colOff>
      <xdr:row>58</xdr:row>
      <xdr:rowOff>74912</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917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66039</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10010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43435</xdr:rowOff>
    </xdr:from>
    <xdr:to>
      <xdr:col>15</xdr:col>
      <xdr:colOff>101600</xdr:colOff>
      <xdr:row>57</xdr:row>
      <xdr:rowOff>145035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1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161562</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591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18816</xdr:rowOff>
    </xdr:from>
    <xdr:to>
      <xdr:col>10</xdr:col>
      <xdr:colOff>165100</xdr:colOff>
      <xdr:row>57</xdr:row>
      <xdr:rowOff>120416</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79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136943</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5666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3137</xdr:rowOff>
    </xdr:from>
    <xdr:to>
      <xdr:col>6</xdr:col>
      <xdr:colOff>38100</xdr:colOff>
      <xdr:row>57</xdr:row>
      <xdr:rowOff>104737</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775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121264</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551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116383</xdr:rowOff>
    </xdr:from>
    <xdr:to>
      <xdr:col>24</xdr:col>
      <xdr:colOff>62865</xdr:colOff>
      <xdr:row>78</xdr:row>
      <xdr:rowOff>96796</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6433"/>
          <a:ext cx="1270" cy="15234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100623</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737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96796</xdr:rowOff>
    </xdr:from>
    <xdr:to>
      <xdr:col>24</xdr:col>
      <xdr:colOff>152400</xdr:colOff>
      <xdr:row>78</xdr:row>
      <xdr:rowOff>96796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698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63060</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21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619,640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116383</xdr:rowOff>
    </xdr:from>
    <xdr:to>
      <xdr:col>24</xdr:col>
      <xdr:colOff>152400</xdr:colOff>
      <xdr:row>69</xdr:row>
      <xdr:rowOff>116383</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6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4264</xdr:rowOff>
    </xdr:from>
    <xdr:to>
      <xdr:col>24</xdr:col>
      <xdr:colOff>63500</xdr:colOff>
      <xdr:row>74</xdr:row>
      <xdr:rowOff>60536</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2691564"/>
          <a:ext cx="838200" cy="56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105274</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96402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126847</xdr:rowOff>
    </xdr:from>
    <xdr:to>
      <xdr:col>24</xdr:col>
      <xdr:colOff>114300</xdr:colOff>
      <xdr:row>76</xdr:row>
      <xdr:rowOff>56998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9855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60536</xdr:rowOff>
    </xdr:from>
    <xdr:to>
      <xdr:col>19</xdr:col>
      <xdr:colOff>177800</xdr:colOff>
      <xdr:row>74</xdr:row>
      <xdr:rowOff>150954</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2747836"/>
          <a:ext cx="889000" cy="90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169021</xdr:rowOff>
    </xdr:from>
    <xdr:to>
      <xdr:col>20</xdr:col>
      <xdr:colOff>38100</xdr:colOff>
      <xdr:row>76</xdr:row>
      <xdr:rowOff>99171</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27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90298</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3120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272,966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149406</xdr:rowOff>
    </xdr:from>
    <xdr:to>
      <xdr:col>15</xdr:col>
      <xdr:colOff>50800</xdr:colOff>
      <xdr:row>74</xdr:row>
      <xdr:rowOff>150954</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2019300" y="12665256"/>
          <a:ext cx="889000" cy="172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65968</xdr:rowOff>
    </xdr:from>
    <xdr:to>
      <xdr:col>15</xdr:col>
      <xdr:colOff>101600</xdr:colOff>
      <xdr:row>76</xdr:row>
      <xdr:rowOff>167568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158695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188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149406</xdr:rowOff>
    </xdr:from>
    <xdr:to>
      <xdr:col>10</xdr:col>
      <xdr:colOff>114300</xdr:colOff>
      <xdr:row>75</xdr:row>
      <xdr:rowOff>168928</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2665256"/>
          <a:ext cx="889000" cy="362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48876</xdr:rowOff>
    </xdr:from>
    <xdr:to>
      <xdr:col>10</xdr:col>
      <xdr:colOff>165100</xdr:colOff>
      <xdr:row>76</xdr:row>
      <xdr:rowOff>150476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141603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171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120019</xdr:rowOff>
    </xdr:from>
    <xdr:to>
      <xdr:col>6</xdr:col>
      <xdr:colOff>38100</xdr:colOff>
      <xdr:row>77</xdr:row>
      <xdr:rowOff>50169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41296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324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124914</xdr:rowOff>
    </xdr:from>
    <xdr:to>
      <xdr:col>24</xdr:col>
      <xdr:colOff>114300</xdr:colOff>
      <xdr:row>74</xdr:row>
      <xdr:rowOff>55064</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2640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72</xdr:row>
      <xdr:rowOff>147791</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24921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391,472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9736</xdr:rowOff>
    </xdr:from>
    <xdr:to>
      <xdr:col>20</xdr:col>
      <xdr:colOff>38100</xdr:colOff>
      <xdr:row>74</xdr:row>
      <xdr:rowOff>111336</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2697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127863</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24722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374,241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100154</xdr:rowOff>
    </xdr:from>
    <xdr:to>
      <xdr:col>15</xdr:col>
      <xdr:colOff>101600</xdr:colOff>
      <xdr:row>75</xdr:row>
      <xdr:rowOff>30304</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2787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46831</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2562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346,554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98606</xdr:rowOff>
    </xdr:from>
    <xdr:to>
      <xdr:col>10</xdr:col>
      <xdr:colOff>165100</xdr:colOff>
      <xdr:row>74</xdr:row>
      <xdr:rowOff>28756</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2614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72</xdr:row>
      <xdr:rowOff>45283</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2389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118128</xdr:rowOff>
    </xdr:from>
    <xdr:to>
      <xdr:col>6</xdr:col>
      <xdr:colOff>38100</xdr:colOff>
      <xdr:row>76</xdr:row>
      <xdr:rowOff>48279</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297687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64805</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2752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140266</xdr:rowOff>
    </xdr:from>
    <xdr:to>
      <xdr:col>24</xdr:col>
      <xdr:colOff>62865</xdr:colOff>
      <xdr:row>98</xdr:row>
      <xdr:rowOff>142207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399316"/>
          <a:ext cx="1270" cy="1544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146034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142207</xdr:rowOff>
    </xdr:from>
    <xdr:to>
      <xdr:col>24</xdr:col>
      <xdr:colOff>152400</xdr:colOff>
      <xdr:row>98</xdr:row>
      <xdr:rowOff>142207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4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86943</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174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849,703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89</xdr:row>
      <xdr:rowOff>140266</xdr:rowOff>
    </xdr:from>
    <xdr:to>
      <xdr:col>24</xdr:col>
      <xdr:colOff>152400</xdr:colOff>
      <xdr:row>89</xdr:row>
      <xdr:rowOff>140266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399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109119</xdr:rowOff>
    </xdr:from>
    <xdr:to>
      <xdr:col>24</xdr:col>
      <xdr:colOff>63500</xdr:colOff>
      <xdr:row>98</xdr:row>
      <xdr:rowOff>10823</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3797300" y="16739769"/>
          <a:ext cx="838200" cy="73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78201</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374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55324</xdr:rowOff>
    </xdr:from>
    <xdr:to>
      <xdr:col>24</xdr:col>
      <xdr:colOff>114300</xdr:colOff>
      <xdr:row>97</xdr:row>
      <xdr:rowOff>156924</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8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109119</xdr:rowOff>
    </xdr:from>
    <xdr:to>
      <xdr:col>19</xdr:col>
      <xdr:colOff>177800</xdr:colOff>
      <xdr:row>98</xdr:row>
      <xdr:rowOff>44248</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39769"/>
          <a:ext cx="889000" cy="106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54373</xdr:rowOff>
    </xdr:from>
    <xdr:to>
      <xdr:col>20</xdr:col>
      <xdr:colOff>38100</xdr:colOff>
      <xdr:row>97</xdr:row>
      <xdr:rowOff>155973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8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1050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460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35874</xdr:rowOff>
    </xdr:from>
    <xdr:to>
      <xdr:col>15</xdr:col>
      <xdr:colOff>50800</xdr:colOff>
      <xdr:row>98</xdr:row>
      <xdr:rowOff>44248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837974"/>
          <a:ext cx="889000" cy="8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78777</xdr:rowOff>
    </xdr:from>
    <xdr:to>
      <xdr:col>15</xdr:col>
      <xdr:colOff>101600</xdr:colOff>
      <xdr:row>98</xdr:row>
      <xdr:rowOff>8927</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709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25454</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484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35874</xdr:rowOff>
    </xdr:from>
    <xdr:to>
      <xdr:col>10</xdr:col>
      <xdr:colOff>114300</xdr:colOff>
      <xdr:row>98</xdr:row>
      <xdr:rowOff>37463</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837974"/>
          <a:ext cx="889000" cy="1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86278</xdr:rowOff>
    </xdr:from>
    <xdr:to>
      <xdr:col>10</xdr:col>
      <xdr:colOff>165100</xdr:colOff>
      <xdr:row>98</xdr:row>
      <xdr:rowOff>16428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32955</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492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94886</xdr:rowOff>
    </xdr:from>
    <xdr:to>
      <xdr:col>6</xdr:col>
      <xdr:colOff>38100</xdr:colOff>
      <xdr:row>98</xdr:row>
      <xdr:rowOff>25036</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725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96</xdr:row>
      <xdr:rowOff>41563</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5007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131473</xdr:rowOff>
    </xdr:from>
    <xdr:to>
      <xdr:col>24</xdr:col>
      <xdr:colOff>114300</xdr:colOff>
      <xdr:row>98</xdr:row>
      <xdr:rowOff>61623</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762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109900</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740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58319</xdr:rowOff>
    </xdr:from>
    <xdr:to>
      <xdr:col>20</xdr:col>
      <xdr:colOff>38100</xdr:colOff>
      <xdr:row>97</xdr:row>
      <xdr:rowOff>159919</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688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151046</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781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164898</xdr:rowOff>
    </xdr:from>
    <xdr:to>
      <xdr:col>15</xdr:col>
      <xdr:colOff>101600</xdr:colOff>
      <xdr:row>98</xdr:row>
      <xdr:rowOff>95048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95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86175</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8882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156524</xdr:rowOff>
    </xdr:from>
    <xdr:to>
      <xdr:col>10</xdr:col>
      <xdr:colOff>165100</xdr:colOff>
      <xdr:row>98</xdr:row>
      <xdr:rowOff>86674</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787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77801</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879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158113</xdr:rowOff>
    </xdr:from>
    <xdr:to>
      <xdr:col>6</xdr:col>
      <xdr:colOff>38100</xdr:colOff>
      <xdr:row>98</xdr:row>
      <xdr:rowOff>88263</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788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79390</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881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120904</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092954"/>
          <a:ext cx="1270" cy="16380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67581</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68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12,898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120904</xdr:rowOff>
    </xdr:from>
    <xdr:to>
      <xdr:col>55</xdr:col>
      <xdr:colOff>88900</xdr:colOff>
      <xdr:row>29</xdr:row>
      <xdr:rowOff>120904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092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91330</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3498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68453</xdr:rowOff>
    </xdr:from>
    <xdr:to>
      <xdr:col>55</xdr:col>
      <xdr:colOff>50800</xdr:colOff>
      <xdr:row>38</xdr:row>
      <xdr:rowOff>170053</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83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80391</xdr:rowOff>
    </xdr:from>
    <xdr:to>
      <xdr:col>50</xdr:col>
      <xdr:colOff>165100</xdr:colOff>
      <xdr:row>39</xdr:row>
      <xdr:rowOff>10541</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95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27068</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70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82677</xdr:rowOff>
    </xdr:from>
    <xdr:to>
      <xdr:col>46</xdr:col>
      <xdr:colOff>38100</xdr:colOff>
      <xdr:row>39</xdr:row>
      <xdr:rowOff>12827</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29354</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730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75438</xdr:rowOff>
    </xdr:from>
    <xdr:to>
      <xdr:col>41</xdr:col>
      <xdr:colOff>101600</xdr:colOff>
      <xdr:row>39</xdr:row>
      <xdr:rowOff>5588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22115</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72263</xdr:rowOff>
    </xdr:from>
    <xdr:to>
      <xdr:col>36</xdr:col>
      <xdr:colOff>165100</xdr:colOff>
      <xdr:row>39</xdr:row>
      <xdr:rowOff>2413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18940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104083</xdr:rowOff>
    </xdr:from>
    <xdr:to>
      <xdr:col>54</xdr:col>
      <xdr:colOff>189865</xdr:colOff>
      <xdr:row>59</xdr:row>
      <xdr:rowOff>12364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48033"/>
          <a:ext cx="1270" cy="12798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16191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31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12364</xdr:rowOff>
    </xdr:from>
    <xdr:to>
      <xdr:col>55</xdr:col>
      <xdr:colOff>88900</xdr:colOff>
      <xdr:row>59</xdr:row>
      <xdr:rowOff>12364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279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50760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623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1,033,045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104083</xdr:rowOff>
    </xdr:from>
    <xdr:to>
      <xdr:col>55</xdr:col>
      <xdr:colOff>88900</xdr:colOff>
      <xdr:row>51</xdr:row>
      <xdr:rowOff>104083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480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129574</xdr:rowOff>
    </xdr:from>
    <xdr:to>
      <xdr:col>55</xdr:col>
      <xdr:colOff>0</xdr:colOff>
      <xdr:row>58</xdr:row>
      <xdr:rowOff>11114</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9902224"/>
          <a:ext cx="838200" cy="52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99189</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718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120762</xdr:rowOff>
    </xdr:from>
    <xdr:to>
      <xdr:col>55</xdr:col>
      <xdr:colOff>50800</xdr:colOff>
      <xdr:row>58</xdr:row>
      <xdr:rowOff>50912</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3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165112</xdr:rowOff>
    </xdr:from>
    <xdr:to>
      <xdr:col>50</xdr:col>
      <xdr:colOff>114300</xdr:colOff>
      <xdr:row>58</xdr:row>
      <xdr:rowOff>11114</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750300" y="9937762"/>
          <a:ext cx="889000" cy="1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104604</xdr:rowOff>
    </xdr:from>
    <xdr:to>
      <xdr:col>50</xdr:col>
      <xdr:colOff>165100</xdr:colOff>
      <xdr:row>58</xdr:row>
      <xdr:rowOff>34754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877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51281</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65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165112</xdr:rowOff>
    </xdr:from>
    <xdr:to>
      <xdr:col>45</xdr:col>
      <xdr:colOff>177800</xdr:colOff>
      <xdr:row>58</xdr:row>
      <xdr:rowOff>60805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937762"/>
          <a:ext cx="889000" cy="67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94931</xdr:rowOff>
    </xdr:from>
    <xdr:to>
      <xdr:col>46</xdr:col>
      <xdr:colOff>38100</xdr:colOff>
      <xdr:row>58</xdr:row>
      <xdr:rowOff>25081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86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41608</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42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131406</xdr:rowOff>
    </xdr:from>
    <xdr:to>
      <xdr:col>41</xdr:col>
      <xdr:colOff>50800</xdr:colOff>
      <xdr:row>58</xdr:row>
      <xdr:rowOff>60805</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9904056"/>
          <a:ext cx="889000" cy="100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121736</xdr:rowOff>
    </xdr:from>
    <xdr:to>
      <xdr:col>41</xdr:col>
      <xdr:colOff>101600</xdr:colOff>
      <xdr:row>58</xdr:row>
      <xdr:rowOff>51886</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68413</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69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133362</xdr:rowOff>
    </xdr:from>
    <xdr:to>
      <xdr:col>36</xdr:col>
      <xdr:colOff>165100</xdr:colOff>
      <xdr:row>58</xdr:row>
      <xdr:rowOff>63512</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54639</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998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78774</xdr:rowOff>
    </xdr:from>
    <xdr:to>
      <xdr:col>55</xdr:col>
      <xdr:colOff>50800</xdr:colOff>
      <xdr:row>58</xdr:row>
      <xdr:rowOff>8924</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851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101651</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702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131764</xdr:rowOff>
    </xdr:from>
    <xdr:to>
      <xdr:col>50</xdr:col>
      <xdr:colOff>165100</xdr:colOff>
      <xdr:row>58</xdr:row>
      <xdr:rowOff>61914</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904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53041</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99971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114312</xdr:rowOff>
    </xdr:from>
    <xdr:to>
      <xdr:col>46</xdr:col>
      <xdr:colOff>38100</xdr:colOff>
      <xdr:row>58</xdr:row>
      <xdr:rowOff>44462</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886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35589</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9979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10005</xdr:rowOff>
    </xdr:from>
    <xdr:to>
      <xdr:col>41</xdr:col>
      <xdr:colOff>101600</xdr:colOff>
      <xdr:row>58</xdr:row>
      <xdr:rowOff>111605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954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102732</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10046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80606</xdr:rowOff>
    </xdr:from>
    <xdr:to>
      <xdr:col>36</xdr:col>
      <xdr:colOff>165100</xdr:colOff>
      <xdr:row>58</xdr:row>
      <xdr:rowOff>10756</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853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27283</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96284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137742</xdr:rowOff>
    </xdr:from>
    <xdr:to>
      <xdr:col>54</xdr:col>
      <xdr:colOff>189865</xdr:colOff>
      <xdr:row>79</xdr:row>
      <xdr:rowOff>41219</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139242"/>
          <a:ext cx="1270" cy="14465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45046</xdr:rowOff>
    </xdr:from>
    <xdr:ext cx="378565"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89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41219</xdr:rowOff>
    </xdr:from>
    <xdr:to>
      <xdr:col>55</xdr:col>
      <xdr:colOff>88900</xdr:colOff>
      <xdr:row>79</xdr:row>
      <xdr:rowOff>41219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857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84419</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14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380,514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137742</xdr:rowOff>
    </xdr:from>
    <xdr:to>
      <xdr:col>55</xdr:col>
      <xdr:colOff>88900</xdr:colOff>
      <xdr:row>70</xdr:row>
      <xdr:rowOff>137742</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139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72473</xdr:rowOff>
    </xdr:from>
    <xdr:to>
      <xdr:col>55</xdr:col>
      <xdr:colOff>0</xdr:colOff>
      <xdr:row>78</xdr:row>
      <xdr:rowOff>34658</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274123"/>
          <a:ext cx="838200" cy="133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111343</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415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88466</xdr:rowOff>
    </xdr:from>
    <xdr:to>
      <xdr:col>55</xdr:col>
      <xdr:colOff>50800</xdr:colOff>
      <xdr:row>78</xdr:row>
      <xdr:rowOff>18616</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72473</xdr:rowOff>
    </xdr:from>
    <xdr:to>
      <xdr:col>50</xdr:col>
      <xdr:colOff>114300</xdr:colOff>
      <xdr:row>77</xdr:row>
      <xdr:rowOff>149580</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flipV="1">
          <a:off x="8750300" y="13274123"/>
          <a:ext cx="889000" cy="77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70935</xdr:rowOff>
    </xdr:from>
    <xdr:to>
      <xdr:col>50</xdr:col>
      <xdr:colOff>165100</xdr:colOff>
      <xdr:row>78</xdr:row>
      <xdr:rowOff>1085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7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163662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365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116577</xdr:rowOff>
    </xdr:from>
    <xdr:to>
      <xdr:col>45</xdr:col>
      <xdr:colOff>177800</xdr:colOff>
      <xdr:row>77</xdr:row>
      <xdr:rowOff>149580</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3318227"/>
          <a:ext cx="889000" cy="33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60981</xdr:rowOff>
    </xdr:from>
    <xdr:to>
      <xdr:col>46</xdr:col>
      <xdr:colOff>38100</xdr:colOff>
      <xdr:row>77</xdr:row>
      <xdr:rowOff>162581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262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7658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03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116577</xdr:rowOff>
    </xdr:from>
    <xdr:to>
      <xdr:col>41</xdr:col>
      <xdr:colOff>50800</xdr:colOff>
      <xdr:row>78</xdr:row>
      <xdr:rowOff>30052</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6972300" y="13318227"/>
          <a:ext cx="889000" cy="84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92580</xdr:rowOff>
    </xdr:from>
    <xdr:to>
      <xdr:col>41</xdr:col>
      <xdr:colOff>101600</xdr:colOff>
      <xdr:row>78</xdr:row>
      <xdr:rowOff>22730</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94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13857</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386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80018</xdr:rowOff>
    </xdr:from>
    <xdr:to>
      <xdr:col>36</xdr:col>
      <xdr:colOff>165100</xdr:colOff>
      <xdr:row>78</xdr:row>
      <xdr:rowOff>10168</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281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26695</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056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155308</xdr:rowOff>
    </xdr:from>
    <xdr:to>
      <xdr:col>55</xdr:col>
      <xdr:colOff>50800</xdr:colOff>
      <xdr:row>78</xdr:row>
      <xdr:rowOff>85458</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356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133735</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35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21673</xdr:rowOff>
    </xdr:from>
    <xdr:to>
      <xdr:col>50</xdr:col>
      <xdr:colOff>165100</xdr:colOff>
      <xdr:row>77</xdr:row>
      <xdr:rowOff>123273</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223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139800</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29985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98780</xdr:rowOff>
    </xdr:from>
    <xdr:to>
      <xdr:col>46</xdr:col>
      <xdr:colOff>38100</xdr:colOff>
      <xdr:row>78</xdr:row>
      <xdr:rowOff>28930</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300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20057</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393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65777</xdr:rowOff>
    </xdr:from>
    <xdr:to>
      <xdr:col>41</xdr:col>
      <xdr:colOff>101600</xdr:colOff>
      <xdr:row>77</xdr:row>
      <xdr:rowOff>167377</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3267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12454</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042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150702</xdr:rowOff>
    </xdr:from>
    <xdr:to>
      <xdr:col>36</xdr:col>
      <xdr:colOff>165100</xdr:colOff>
      <xdr:row>78</xdr:row>
      <xdr:rowOff>80852</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335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71979</xdr:rowOff>
    </xdr:from>
    <xdr:ext cx="534377"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05111" y="13445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38298</xdr:rowOff>
    </xdr:from>
    <xdr:ext cx="685572"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5918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29763</xdr:rowOff>
    </xdr:from>
    <xdr:to>
      <xdr:col>54</xdr:col>
      <xdr:colOff>189865</xdr:colOff>
      <xdr:row>99</xdr:row>
      <xdr:rowOff>27891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60263"/>
          <a:ext cx="1270" cy="15411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31718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70052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27891</xdr:rowOff>
    </xdr:from>
    <xdr:to>
      <xdr:col>55</xdr:col>
      <xdr:colOff>88900</xdr:colOff>
      <xdr:row>99</xdr:row>
      <xdr:rowOff>27891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7001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147890</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3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987,328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29763</xdr:rowOff>
    </xdr:from>
    <xdr:to>
      <xdr:col>55</xdr:col>
      <xdr:colOff>88900</xdr:colOff>
      <xdr:row>90</xdr:row>
      <xdr:rowOff>29763</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6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148538</xdr:rowOff>
    </xdr:from>
    <xdr:to>
      <xdr:col>55</xdr:col>
      <xdr:colOff>0</xdr:colOff>
      <xdr:row>95</xdr:row>
      <xdr:rowOff>149620</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9639300" y="16436288"/>
          <a:ext cx="838200" cy="1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67077</xdr:rowOff>
    </xdr:from>
    <xdr:ext cx="599010"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6977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88650</xdr:rowOff>
    </xdr:from>
    <xdr:to>
      <xdr:col>55</xdr:col>
      <xdr:colOff>50800</xdr:colOff>
      <xdr:row>98</xdr:row>
      <xdr:rowOff>18800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71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148538</xdr:rowOff>
    </xdr:from>
    <xdr:to>
      <xdr:col>50</xdr:col>
      <xdr:colOff>114300</xdr:colOff>
      <xdr:row>97</xdr:row>
      <xdr:rowOff>120419</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8750300" y="16436288"/>
          <a:ext cx="889000" cy="314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104459</xdr:rowOff>
    </xdr:from>
    <xdr:to>
      <xdr:col>50</xdr:col>
      <xdr:colOff>165100</xdr:colOff>
      <xdr:row>98</xdr:row>
      <xdr:rowOff>34609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735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25736</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39795" y="16827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120419</xdr:rowOff>
    </xdr:from>
    <xdr:to>
      <xdr:col>45</xdr:col>
      <xdr:colOff>177800</xdr:colOff>
      <xdr:row>97</xdr:row>
      <xdr:rowOff>130797</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751069"/>
          <a:ext cx="889000" cy="10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115833</xdr:rowOff>
    </xdr:from>
    <xdr:to>
      <xdr:col>46</xdr:col>
      <xdr:colOff>38100</xdr:colOff>
      <xdr:row>98</xdr:row>
      <xdr:rowOff>45983</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7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37110</xdr:rowOff>
    </xdr:from>
    <xdr:ext cx="59901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50795" y="16839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130797</xdr:rowOff>
    </xdr:from>
    <xdr:to>
      <xdr:col>41</xdr:col>
      <xdr:colOff>50800</xdr:colOff>
      <xdr:row>97</xdr:row>
      <xdr:rowOff>156147</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761447"/>
          <a:ext cx="889000" cy="25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129211</xdr:rowOff>
    </xdr:from>
    <xdr:to>
      <xdr:col>41</xdr:col>
      <xdr:colOff>101600</xdr:colOff>
      <xdr:row>98</xdr:row>
      <xdr:rowOff>59361</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759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50488</xdr:rowOff>
    </xdr:from>
    <xdr:ext cx="59901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61795" y="16852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138088</xdr:rowOff>
    </xdr:from>
    <xdr:to>
      <xdr:col>36</xdr:col>
      <xdr:colOff>165100</xdr:colOff>
      <xdr:row>98</xdr:row>
      <xdr:rowOff>68238</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76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59365</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672795" y="16861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98820</xdr:rowOff>
    </xdr:from>
    <xdr:to>
      <xdr:col>55</xdr:col>
      <xdr:colOff>50800</xdr:colOff>
      <xdr:row>96</xdr:row>
      <xdr:rowOff>28970</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386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121697</xdr:rowOff>
    </xdr:from>
    <xdr:ext cx="599010"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237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388,925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97738</xdr:rowOff>
    </xdr:from>
    <xdr:to>
      <xdr:col>50</xdr:col>
      <xdr:colOff>165100</xdr:colOff>
      <xdr:row>96</xdr:row>
      <xdr:rowOff>27888</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385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44415</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39795" y="16160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69619</xdr:rowOff>
    </xdr:from>
    <xdr:to>
      <xdr:col>46</xdr:col>
      <xdr:colOff>38100</xdr:colOff>
      <xdr:row>97</xdr:row>
      <xdr:rowOff>171219</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700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16296</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50795" y="16475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79997</xdr:rowOff>
    </xdr:from>
    <xdr:to>
      <xdr:col>41</xdr:col>
      <xdr:colOff>101600</xdr:colOff>
      <xdr:row>98</xdr:row>
      <xdr:rowOff>10147</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710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26674</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61795" y="164858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105347</xdr:rowOff>
    </xdr:from>
    <xdr:to>
      <xdr:col>36</xdr:col>
      <xdr:colOff>165100</xdr:colOff>
      <xdr:row>98</xdr:row>
      <xdr:rowOff>35497</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735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52024</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672795" y="165112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54318</xdr:rowOff>
    </xdr:from>
    <xdr:to>
      <xdr:col>85</xdr:col>
      <xdr:colOff>126364</xdr:colOff>
      <xdr:row>39</xdr:row>
      <xdr:rowOff>4586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197818"/>
          <a:ext cx="1269" cy="14933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8413</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94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4586</xdr:rowOff>
    </xdr:from>
    <xdr:to>
      <xdr:col>86</xdr:col>
      <xdr:colOff>25400</xdr:colOff>
      <xdr:row>39</xdr:row>
      <xdr:rowOff>4586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91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995</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4973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402,410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54318</xdr:rowOff>
    </xdr:from>
    <xdr:to>
      <xdr:col>86</xdr:col>
      <xdr:colOff>25400</xdr:colOff>
      <xdr:row>30</xdr:row>
      <xdr:rowOff>54318</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197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19879</xdr:rowOff>
    </xdr:from>
    <xdr:to>
      <xdr:col>85</xdr:col>
      <xdr:colOff>127000</xdr:colOff>
      <xdr:row>38</xdr:row>
      <xdr:rowOff>21121</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5481300" y="6534979"/>
          <a:ext cx="838200" cy="1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109160</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2813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86283</xdr:rowOff>
    </xdr:from>
    <xdr:to>
      <xdr:col>85</xdr:col>
      <xdr:colOff>177800</xdr:colOff>
      <xdr:row>38</xdr:row>
      <xdr:rowOff>16433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29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158746</xdr:rowOff>
    </xdr:from>
    <xdr:to>
      <xdr:col>81</xdr:col>
      <xdr:colOff>50800</xdr:colOff>
      <xdr:row>38</xdr:row>
      <xdr:rowOff>19879</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4592300" y="6502396"/>
          <a:ext cx="889000" cy="325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111040</xdr:rowOff>
    </xdr:from>
    <xdr:to>
      <xdr:col>81</xdr:col>
      <xdr:colOff>101600</xdr:colOff>
      <xdr:row>38</xdr:row>
      <xdr:rowOff>41190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54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57717</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229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158746</xdr:rowOff>
    </xdr:from>
    <xdr:to>
      <xdr:col>76</xdr:col>
      <xdr:colOff>114300</xdr:colOff>
      <xdr:row>38</xdr:row>
      <xdr:rowOff>37188</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502396"/>
          <a:ext cx="889000" cy="498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116644</xdr:rowOff>
    </xdr:from>
    <xdr:to>
      <xdr:col>76</xdr:col>
      <xdr:colOff>165100</xdr:colOff>
      <xdr:row>38</xdr:row>
      <xdr:rowOff>46794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6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37921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553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15033</xdr:rowOff>
    </xdr:from>
    <xdr:to>
      <xdr:col>71</xdr:col>
      <xdr:colOff>177800</xdr:colOff>
      <xdr:row>38</xdr:row>
      <xdr:rowOff>37188</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a:off x="12814300" y="6530133"/>
          <a:ext cx="889000" cy="22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119609</xdr:rowOff>
    </xdr:from>
    <xdr:to>
      <xdr:col>72</xdr:col>
      <xdr:colOff>38100</xdr:colOff>
      <xdr:row>38</xdr:row>
      <xdr:rowOff>49758</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6325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66286</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2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69991</xdr:rowOff>
    </xdr:from>
    <xdr:to>
      <xdr:col>67</xdr:col>
      <xdr:colOff>101600</xdr:colOff>
      <xdr:row>38</xdr:row>
      <xdr:rowOff>141</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13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16668</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188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141771</xdr:rowOff>
    </xdr:from>
    <xdr:to>
      <xdr:col>85</xdr:col>
      <xdr:colOff>177800</xdr:colOff>
      <xdr:row>38</xdr:row>
      <xdr:rowOff>71921</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85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120198</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63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140529</xdr:rowOff>
    </xdr:from>
    <xdr:to>
      <xdr:col>81</xdr:col>
      <xdr:colOff>101600</xdr:colOff>
      <xdr:row>38</xdr:row>
      <xdr:rowOff>70679</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84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61806</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576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107946</xdr:rowOff>
    </xdr:from>
    <xdr:to>
      <xdr:col>76</xdr:col>
      <xdr:colOff>165100</xdr:colOff>
      <xdr:row>38</xdr:row>
      <xdr:rowOff>38096</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51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54623</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226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157838</xdr:rowOff>
    </xdr:from>
    <xdr:to>
      <xdr:col>72</xdr:col>
      <xdr:colOff>38100</xdr:colOff>
      <xdr:row>38</xdr:row>
      <xdr:rowOff>87988</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501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79115</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594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135683</xdr:rowOff>
    </xdr:from>
    <xdr:to>
      <xdr:col>67</xdr:col>
      <xdr:colOff>101600</xdr:colOff>
      <xdr:row>38</xdr:row>
      <xdr:rowOff>65833</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79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56960</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72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38299</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2" name="教育費グラフ枠">
          <a:extLst>
            <a:ext uri="{FF2B5EF4-FFF2-40B4-BE49-F238E27FC236}">
              <a16:creationId xmlns:a16="http://schemas.microsoft.com/office/drawing/2014/main" id="{00000000-0008-0000-0700-00003C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31376</xdr:rowOff>
    </xdr:from>
    <xdr:to>
      <xdr:col>85</xdr:col>
      <xdr:colOff>126364</xdr:colOff>
      <xdr:row>59</xdr:row>
      <xdr:rowOff>667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6317595" y="8775326"/>
          <a:ext cx="1269" cy="1340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4494</xdr:rowOff>
    </xdr:from>
    <xdr:ext cx="534377" cy="259045"/>
    <xdr:sp macro="" textlink="">
      <xdr:nvSpPr>
        <xdr:cNvPr id="574" name="教育費最小値テキスト">
          <a:extLst>
            <a:ext uri="{FF2B5EF4-FFF2-40B4-BE49-F238E27FC236}">
              <a16:creationId xmlns:a16="http://schemas.microsoft.com/office/drawing/2014/main" id="{00000000-0008-0000-0700-00003E020000}"/>
            </a:ext>
          </a:extLst>
        </xdr:cNvPr>
        <xdr:cNvSpPr txBox="1"/>
      </xdr:nvSpPr>
      <xdr:spPr>
        <a:xfrm>
          <a:off x="16370300" y="10120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667</xdr:rowOff>
    </xdr:from>
    <xdr:to>
      <xdr:col>86</xdr:col>
      <xdr:colOff>25400</xdr:colOff>
      <xdr:row>59</xdr:row>
      <xdr:rowOff>667</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10116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149503</xdr:rowOff>
    </xdr:from>
    <xdr:ext cx="599010" cy="259045"/>
    <xdr:sp macro="" textlink="">
      <xdr:nvSpPr>
        <xdr:cNvPr id="576" name="教育費最大値テキスト">
          <a:extLst>
            <a:ext uri="{FF2B5EF4-FFF2-40B4-BE49-F238E27FC236}">
              <a16:creationId xmlns:a16="http://schemas.microsoft.com/office/drawing/2014/main" id="{00000000-0008-0000-0700-000040020000}"/>
            </a:ext>
          </a:extLst>
        </xdr:cNvPr>
        <xdr:cNvSpPr txBox="1"/>
      </xdr:nvSpPr>
      <xdr:spPr>
        <a:xfrm>
          <a:off x="16370300" y="8550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881,340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31376</xdr:rowOff>
    </xdr:from>
    <xdr:to>
      <xdr:col>86</xdr:col>
      <xdr:colOff>25400</xdr:colOff>
      <xdr:row>51</xdr:row>
      <xdr:rowOff>31376</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6230600" y="8775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109548</xdr:rowOff>
    </xdr:from>
    <xdr:to>
      <xdr:col>85</xdr:col>
      <xdr:colOff>127000</xdr:colOff>
      <xdr:row>58</xdr:row>
      <xdr:rowOff>116988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5481300" y="10053648"/>
          <a:ext cx="838200" cy="7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131948</xdr:rowOff>
    </xdr:from>
    <xdr:ext cx="599010" cy="259045"/>
    <xdr:sp macro="" textlink="">
      <xdr:nvSpPr>
        <xdr:cNvPr id="579" name="教育費平均値テキスト">
          <a:extLst>
            <a:ext uri="{FF2B5EF4-FFF2-40B4-BE49-F238E27FC236}">
              <a16:creationId xmlns:a16="http://schemas.microsoft.com/office/drawing/2014/main" id="{00000000-0008-0000-0700-000043020000}"/>
            </a:ext>
          </a:extLst>
        </xdr:cNvPr>
        <xdr:cNvSpPr txBox="1"/>
      </xdr:nvSpPr>
      <xdr:spPr>
        <a:xfrm>
          <a:off x="16370300" y="973314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109071</xdr:rowOff>
    </xdr:from>
    <xdr:to>
      <xdr:col>85</xdr:col>
      <xdr:colOff>177800</xdr:colOff>
      <xdr:row>58</xdr:row>
      <xdr:rowOff>39221</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6268700" y="9881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116988</xdr:rowOff>
    </xdr:from>
    <xdr:to>
      <xdr:col>81</xdr:col>
      <xdr:colOff>50800</xdr:colOff>
      <xdr:row>58</xdr:row>
      <xdr:rowOff>143653</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4592300" y="10061088"/>
          <a:ext cx="889000" cy="26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128677</xdr:rowOff>
    </xdr:from>
    <xdr:to>
      <xdr:col>81</xdr:col>
      <xdr:colOff>101600</xdr:colOff>
      <xdr:row>58</xdr:row>
      <xdr:rowOff>58827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5430500" y="9901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75354</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5181795" y="9676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55</xdr:row>
      <xdr:rowOff>139419</xdr:rowOff>
    </xdr:from>
    <xdr:to>
      <xdr:col>76</xdr:col>
      <xdr:colOff>114300</xdr:colOff>
      <xdr:row>58</xdr:row>
      <xdr:rowOff>143653</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3703300" y="9569169"/>
          <a:ext cx="889000" cy="518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166795</xdr:rowOff>
    </xdr:from>
    <xdr:to>
      <xdr:col>76</xdr:col>
      <xdr:colOff>165100</xdr:colOff>
      <xdr:row>58</xdr:row>
      <xdr:rowOff>96945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4541500" y="9939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113472</xdr:rowOff>
    </xdr:from>
    <xdr:ext cx="59901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292795" y="9714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55</xdr:row>
      <xdr:rowOff>139419</xdr:rowOff>
    </xdr:from>
    <xdr:to>
      <xdr:col>71</xdr:col>
      <xdr:colOff>177800</xdr:colOff>
      <xdr:row>58</xdr:row>
      <xdr:rowOff>1994</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2814300" y="9569169"/>
          <a:ext cx="889000" cy="376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163332</xdr:rowOff>
    </xdr:from>
    <xdr:to>
      <xdr:col>72</xdr:col>
      <xdr:colOff>38100</xdr:colOff>
      <xdr:row>58</xdr:row>
      <xdr:rowOff>93482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3652500" y="9935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84609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403795" y="10028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162213</xdr:rowOff>
    </xdr:from>
    <xdr:to>
      <xdr:col>67</xdr:col>
      <xdr:colOff>101600</xdr:colOff>
      <xdr:row>58</xdr:row>
      <xdr:rowOff>92363</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2763500" y="993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83490</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514795" y="100275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58748</xdr:rowOff>
    </xdr:from>
    <xdr:to>
      <xdr:col>85</xdr:col>
      <xdr:colOff>177800</xdr:colOff>
      <xdr:row>58</xdr:row>
      <xdr:rowOff>160348</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6268700" y="10002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145125</xdr:rowOff>
    </xdr:from>
    <xdr:ext cx="534377" cy="259045"/>
    <xdr:sp macro="" textlink="">
      <xdr:nvSpPr>
        <xdr:cNvPr id="598" name="教育費該当値テキスト">
          <a:extLst>
            <a:ext uri="{FF2B5EF4-FFF2-40B4-BE49-F238E27FC236}">
              <a16:creationId xmlns:a16="http://schemas.microsoft.com/office/drawing/2014/main" id="{00000000-0008-0000-0700-000056020000}"/>
            </a:ext>
          </a:extLst>
        </xdr:cNvPr>
        <xdr:cNvSpPr txBox="1"/>
      </xdr:nvSpPr>
      <xdr:spPr>
        <a:xfrm>
          <a:off x="16370300" y="9917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66188</xdr:rowOff>
    </xdr:from>
    <xdr:to>
      <xdr:col>81</xdr:col>
      <xdr:colOff>101600</xdr:colOff>
      <xdr:row>58</xdr:row>
      <xdr:rowOff>167788</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5430500" y="10010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158915</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5214111" y="10103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92853</xdr:rowOff>
    </xdr:from>
    <xdr:to>
      <xdr:col>76</xdr:col>
      <xdr:colOff>165100</xdr:colOff>
      <xdr:row>59</xdr:row>
      <xdr:rowOff>23003</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4541500" y="10036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59</xdr:row>
      <xdr:rowOff>14130</xdr:rowOff>
    </xdr:from>
    <xdr:ext cx="534377"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4325111" y="10129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55</xdr:row>
      <xdr:rowOff>88619</xdr:rowOff>
    </xdr:from>
    <xdr:to>
      <xdr:col>72</xdr:col>
      <xdr:colOff>38100</xdr:colOff>
      <xdr:row>56</xdr:row>
      <xdr:rowOff>18769</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3652500" y="9518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54</xdr:row>
      <xdr:rowOff>35296</xdr:rowOff>
    </xdr:from>
    <xdr:ext cx="59901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403795" y="92935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122644</xdr:rowOff>
    </xdr:from>
    <xdr:to>
      <xdr:col>67</xdr:col>
      <xdr:colOff>101600</xdr:colOff>
      <xdr:row>58</xdr:row>
      <xdr:rowOff>52794</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2763500" y="9895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69321</xdr:rowOff>
    </xdr:from>
    <xdr:ext cx="599010"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514795" y="9670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69</xdr:row>
      <xdr:rowOff>92727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災害復旧費グラフ枠">
          <a:extLst>
            <a:ext uri="{FF2B5EF4-FFF2-40B4-BE49-F238E27FC236}">
              <a16:creationId xmlns:a16="http://schemas.microsoft.com/office/drawing/2014/main" id="{00000000-0008-0000-07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93716</xdr:rowOff>
    </xdr:from>
    <xdr:to>
      <xdr:col>85</xdr:col>
      <xdr:colOff>126364</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6317595" y="12095216"/>
          <a:ext cx="1269" cy="1493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70808</xdr:rowOff>
    </xdr:from>
    <xdr:ext cx="249299" cy="259045"/>
    <xdr:sp macro="" textlink="">
      <xdr:nvSpPr>
        <xdr:cNvPr id="631" name="災害復旧費最小値テキスト">
          <a:extLst>
            <a:ext uri="{FF2B5EF4-FFF2-40B4-BE49-F238E27FC236}">
              <a16:creationId xmlns:a16="http://schemas.microsoft.com/office/drawing/2014/main" id="{00000000-0008-0000-0700-000077020000}"/>
            </a:ext>
          </a:extLst>
        </xdr:cNvPr>
        <xdr:cNvSpPr txBox="1"/>
      </xdr:nvSpPr>
      <xdr:spPr>
        <a:xfrm>
          <a:off x="16370300" y="136153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40393</xdr:rowOff>
    </xdr:from>
    <xdr:ext cx="690189" cy="259045"/>
    <xdr:sp macro="" textlink="">
      <xdr:nvSpPr>
        <xdr:cNvPr id="633" name="災害復旧費最大値テキスト">
          <a:extLst>
            <a:ext uri="{FF2B5EF4-FFF2-40B4-BE49-F238E27FC236}">
              <a16:creationId xmlns:a16="http://schemas.microsoft.com/office/drawing/2014/main" id="{00000000-0008-0000-0700-000079020000}"/>
            </a:ext>
          </a:extLst>
        </xdr:cNvPr>
        <xdr:cNvSpPr txBox="1"/>
      </xdr:nvSpPr>
      <xdr:spPr>
        <a:xfrm>
          <a:off x="16370300" y="1187044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1,176,208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93716</xdr:rowOff>
    </xdr:from>
    <xdr:to>
      <xdr:col>86</xdr:col>
      <xdr:colOff>25400</xdr:colOff>
      <xdr:row>70</xdr:row>
      <xdr:rowOff>93716</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2095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162816</xdr:rowOff>
    </xdr:from>
    <xdr:to>
      <xdr:col>85</xdr:col>
      <xdr:colOff>127000</xdr:colOff>
      <xdr:row>79</xdr:row>
      <xdr:rowOff>4324</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5481300" y="13535916"/>
          <a:ext cx="838200" cy="12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115257</xdr:rowOff>
    </xdr:from>
    <xdr:ext cx="534377" cy="259045"/>
    <xdr:sp macro="" textlink="">
      <xdr:nvSpPr>
        <xdr:cNvPr id="636" name="災害復旧費平均値テキスト">
          <a:extLst>
            <a:ext uri="{FF2B5EF4-FFF2-40B4-BE49-F238E27FC236}">
              <a16:creationId xmlns:a16="http://schemas.microsoft.com/office/drawing/2014/main" id="{00000000-0008-0000-0700-00007C020000}"/>
            </a:ext>
          </a:extLst>
        </xdr:cNvPr>
        <xdr:cNvSpPr txBox="1"/>
      </xdr:nvSpPr>
      <xdr:spPr>
        <a:xfrm>
          <a:off x="16370300" y="134883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136830</xdr:rowOff>
    </xdr:from>
    <xdr:to>
      <xdr:col>85</xdr:col>
      <xdr:colOff>177800</xdr:colOff>
      <xdr:row>79</xdr:row>
      <xdr:rowOff>66980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6268700" y="13509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69042</xdr:rowOff>
    </xdr:from>
    <xdr:to>
      <xdr:col>81</xdr:col>
      <xdr:colOff>50800</xdr:colOff>
      <xdr:row>79</xdr:row>
      <xdr:rowOff>4324</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4592300" y="13442142"/>
          <a:ext cx="889000" cy="106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132547</xdr:rowOff>
    </xdr:from>
    <xdr:to>
      <xdr:col>81</xdr:col>
      <xdr:colOff>101600</xdr:colOff>
      <xdr:row>79</xdr:row>
      <xdr:rowOff>62697</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5430500" y="13505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53824</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14111" y="13598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32562</xdr:rowOff>
    </xdr:from>
    <xdr:to>
      <xdr:col>76</xdr:col>
      <xdr:colOff>114300</xdr:colOff>
      <xdr:row>78</xdr:row>
      <xdr:rowOff>69042</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3703300" y="13405662"/>
          <a:ext cx="889000" cy="36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131718</xdr:rowOff>
    </xdr:from>
    <xdr:to>
      <xdr:col>76</xdr:col>
      <xdr:colOff>165100</xdr:colOff>
      <xdr:row>79</xdr:row>
      <xdr:rowOff>61868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4541500" y="13504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52995</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325111" y="13597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90576</xdr:rowOff>
    </xdr:from>
    <xdr:to>
      <xdr:col>71</xdr:col>
      <xdr:colOff>177800</xdr:colOff>
      <xdr:row>78</xdr:row>
      <xdr:rowOff>32562</xdr:rowOff>
    </xdr:to>
    <xdr:cxnSp macro="">
      <xdr:nvCxnSpPr>
        <xdr:cNvPr id="644" name="直線コネクタ 643">
          <a:extLst>
            <a:ext uri="{FF2B5EF4-FFF2-40B4-BE49-F238E27FC236}">
              <a16:creationId xmlns:a16="http://schemas.microsoft.com/office/drawing/2014/main" id="{00000000-0008-0000-0700-000084020000}"/>
            </a:ext>
          </a:extLst>
        </xdr:cNvPr>
        <xdr:cNvCxnSpPr/>
      </xdr:nvCxnSpPr>
      <xdr:spPr>
        <a:xfrm>
          <a:off x="12814300" y="13292226"/>
          <a:ext cx="889000" cy="113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133102</xdr:rowOff>
    </xdr:from>
    <xdr:to>
      <xdr:col>72</xdr:col>
      <xdr:colOff>38100</xdr:colOff>
      <xdr:row>79</xdr:row>
      <xdr:rowOff>63252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3652500" y="13506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54379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3436111" y="13598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135145</xdr:rowOff>
    </xdr:from>
    <xdr:to>
      <xdr:col>67</xdr:col>
      <xdr:colOff>101600</xdr:colOff>
      <xdr:row>79</xdr:row>
      <xdr:rowOff>65295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2763500" y="13508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56422</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547111" y="13600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112016</xdr:rowOff>
    </xdr:from>
    <xdr:to>
      <xdr:col>85</xdr:col>
      <xdr:colOff>177800</xdr:colOff>
      <xdr:row>79</xdr:row>
      <xdr:rowOff>42166</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6268700" y="13485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71393</xdr:rowOff>
    </xdr:from>
    <xdr:ext cx="534377" cy="259045"/>
    <xdr:sp macro="" textlink="">
      <xdr:nvSpPr>
        <xdr:cNvPr id="655" name="災害復旧費該当値テキスト">
          <a:extLst>
            <a:ext uri="{FF2B5EF4-FFF2-40B4-BE49-F238E27FC236}">
              <a16:creationId xmlns:a16="http://schemas.microsoft.com/office/drawing/2014/main" id="{00000000-0008-0000-0700-00008F020000}"/>
            </a:ext>
          </a:extLst>
        </xdr:cNvPr>
        <xdr:cNvSpPr txBox="1"/>
      </xdr:nvSpPr>
      <xdr:spPr>
        <a:xfrm>
          <a:off x="16370300" y="13273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124974</xdr:rowOff>
    </xdr:from>
    <xdr:to>
      <xdr:col>81</xdr:col>
      <xdr:colOff>101600</xdr:colOff>
      <xdr:row>79</xdr:row>
      <xdr:rowOff>55124</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5430500" y="13498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71651</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14111" y="13273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18242</xdr:rowOff>
    </xdr:from>
    <xdr:to>
      <xdr:col>76</xdr:col>
      <xdr:colOff>165100</xdr:colOff>
      <xdr:row>78</xdr:row>
      <xdr:rowOff>119842</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4541500" y="13391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136369</xdr:rowOff>
    </xdr:from>
    <xdr:ext cx="59901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4292795" y="13166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153212</xdr:rowOff>
    </xdr:from>
    <xdr:to>
      <xdr:col>72</xdr:col>
      <xdr:colOff>38100</xdr:colOff>
      <xdr:row>78</xdr:row>
      <xdr:rowOff>83362</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3652500" y="13354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99889</xdr:rowOff>
    </xdr:from>
    <xdr:ext cx="599010"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3403795" y="13130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39776</xdr:rowOff>
    </xdr:from>
    <xdr:to>
      <xdr:col>67</xdr:col>
      <xdr:colOff>101600</xdr:colOff>
      <xdr:row>77</xdr:row>
      <xdr:rowOff>141376</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2763500" y="13241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157903</xdr:rowOff>
    </xdr:from>
    <xdr:ext cx="599010"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514795" y="13016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公債費グラフ枠">
          <a:extLst>
            <a:ext uri="{FF2B5EF4-FFF2-40B4-BE49-F238E27FC236}">
              <a16:creationId xmlns:a16="http://schemas.microsoft.com/office/drawing/2014/main" id="{00000000-0008-0000-07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42401</xdr:rowOff>
    </xdr:from>
    <xdr:to>
      <xdr:col>85</xdr:col>
      <xdr:colOff>126364</xdr:colOff>
      <xdr:row>98</xdr:row>
      <xdr:rowOff>160134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6317595" y="15644351"/>
          <a:ext cx="1269" cy="131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163961</xdr:rowOff>
    </xdr:from>
    <xdr:ext cx="534377" cy="259045"/>
    <xdr:sp macro="" textlink="">
      <xdr:nvSpPr>
        <xdr:cNvPr id="688" name="公債費最小値テキスト">
          <a:extLst>
            <a:ext uri="{FF2B5EF4-FFF2-40B4-BE49-F238E27FC236}">
              <a16:creationId xmlns:a16="http://schemas.microsoft.com/office/drawing/2014/main" id="{00000000-0008-0000-0700-0000B0020000}"/>
            </a:ext>
          </a:extLst>
        </xdr:cNvPr>
        <xdr:cNvSpPr txBox="1"/>
      </xdr:nvSpPr>
      <xdr:spPr>
        <a:xfrm>
          <a:off x="16370300" y="169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160134</xdr:rowOff>
    </xdr:from>
    <xdr:to>
      <xdr:col>86</xdr:col>
      <xdr:colOff>25400</xdr:colOff>
      <xdr:row>98</xdr:row>
      <xdr:rowOff>160134</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6962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160528</xdr:rowOff>
    </xdr:from>
    <xdr:ext cx="599010" cy="259045"/>
    <xdr:sp macro="" textlink="">
      <xdr:nvSpPr>
        <xdr:cNvPr id="690" name="公債費最大値テキスト">
          <a:extLst>
            <a:ext uri="{FF2B5EF4-FFF2-40B4-BE49-F238E27FC236}">
              <a16:creationId xmlns:a16="http://schemas.microsoft.com/office/drawing/2014/main" id="{00000000-0008-0000-0700-0000B2020000}"/>
            </a:ext>
          </a:extLst>
        </xdr:cNvPr>
        <xdr:cNvSpPr txBox="1"/>
      </xdr:nvSpPr>
      <xdr:spPr>
        <a:xfrm>
          <a:off x="16370300" y="154195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721,076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42401</xdr:rowOff>
    </xdr:from>
    <xdr:to>
      <xdr:col>86</xdr:col>
      <xdr:colOff>25400</xdr:colOff>
      <xdr:row>91</xdr:row>
      <xdr:rowOff>42401</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6230600" y="156443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1494</xdr:rowOff>
    </xdr:from>
    <xdr:to>
      <xdr:col>85</xdr:col>
      <xdr:colOff>127000</xdr:colOff>
      <xdr:row>97</xdr:row>
      <xdr:rowOff>31237</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5481300" y="16460694"/>
          <a:ext cx="838200" cy="201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145873</xdr:rowOff>
    </xdr:from>
    <xdr:ext cx="599010" cy="259045"/>
    <xdr:sp macro="" textlink="">
      <xdr:nvSpPr>
        <xdr:cNvPr id="693" name="公債費平均値テキスト">
          <a:extLst>
            <a:ext uri="{FF2B5EF4-FFF2-40B4-BE49-F238E27FC236}">
              <a16:creationId xmlns:a16="http://schemas.microsoft.com/office/drawing/2014/main" id="{00000000-0008-0000-0700-0000B5020000}"/>
            </a:ext>
          </a:extLst>
        </xdr:cNvPr>
        <xdr:cNvSpPr txBox="1"/>
      </xdr:nvSpPr>
      <xdr:spPr>
        <a:xfrm>
          <a:off x="16370300" y="166050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167446</xdr:rowOff>
    </xdr:from>
    <xdr:to>
      <xdr:col>85</xdr:col>
      <xdr:colOff>177800</xdr:colOff>
      <xdr:row>97</xdr:row>
      <xdr:rowOff>97596</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6268700" y="16626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60418</xdr:rowOff>
    </xdr:from>
    <xdr:to>
      <xdr:col>81</xdr:col>
      <xdr:colOff>50800</xdr:colOff>
      <xdr:row>97</xdr:row>
      <xdr:rowOff>31237</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a:off x="14592300" y="16519618"/>
          <a:ext cx="889000" cy="142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7579</xdr:rowOff>
    </xdr:from>
    <xdr:to>
      <xdr:col>81</xdr:col>
      <xdr:colOff>101600</xdr:colOff>
      <xdr:row>97</xdr:row>
      <xdr:rowOff>109179</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5430500" y="16638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100306</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181795" y="16730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60418</xdr:rowOff>
    </xdr:from>
    <xdr:to>
      <xdr:col>76</xdr:col>
      <xdr:colOff>114300</xdr:colOff>
      <xdr:row>97</xdr:row>
      <xdr:rowOff>122202</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3703300" y="16519618"/>
          <a:ext cx="889000" cy="2332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10579</xdr:rowOff>
    </xdr:from>
    <xdr:to>
      <xdr:col>76</xdr:col>
      <xdr:colOff>165100</xdr:colOff>
      <xdr:row>97</xdr:row>
      <xdr:rowOff>112179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45415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103306</xdr:rowOff>
    </xdr:from>
    <xdr:ext cx="59901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292795" y="167339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122202</xdr:rowOff>
    </xdr:from>
    <xdr:to>
      <xdr:col>71</xdr:col>
      <xdr:colOff>177800</xdr:colOff>
      <xdr:row>97</xdr:row>
      <xdr:rowOff>160851</xdr:rowOff>
    </xdr:to>
    <xdr:cxnSp macro="">
      <xdr:nvCxnSpPr>
        <xdr:cNvPr id="701" name="直線コネクタ 700">
          <a:extLst>
            <a:ext uri="{FF2B5EF4-FFF2-40B4-BE49-F238E27FC236}">
              <a16:creationId xmlns:a16="http://schemas.microsoft.com/office/drawing/2014/main" id="{00000000-0008-0000-0700-0000BD020000}"/>
            </a:ext>
          </a:extLst>
        </xdr:cNvPr>
        <xdr:cNvCxnSpPr/>
      </xdr:nvCxnSpPr>
      <xdr:spPr>
        <a:xfrm flipV="1">
          <a:off x="12814300" y="16752852"/>
          <a:ext cx="889000" cy="386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36629</xdr:rowOff>
    </xdr:from>
    <xdr:to>
      <xdr:col>72</xdr:col>
      <xdr:colOff>38100</xdr:colOff>
      <xdr:row>97</xdr:row>
      <xdr:rowOff>138229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3652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154756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3403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50507</xdr:rowOff>
    </xdr:from>
    <xdr:to>
      <xdr:col>67</xdr:col>
      <xdr:colOff>101600</xdr:colOff>
      <xdr:row>97</xdr:row>
      <xdr:rowOff>152107</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2763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168634</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514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122144</xdr:rowOff>
    </xdr:from>
    <xdr:to>
      <xdr:col>85</xdr:col>
      <xdr:colOff>177800</xdr:colOff>
      <xdr:row>96</xdr:row>
      <xdr:rowOff>52294</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6268700" y="16409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94</xdr:row>
      <xdr:rowOff>145021</xdr:rowOff>
    </xdr:from>
    <xdr:ext cx="599010" cy="259045"/>
    <xdr:sp macro="" textlink="">
      <xdr:nvSpPr>
        <xdr:cNvPr id="712" name="公債費該当値テキスト">
          <a:extLst>
            <a:ext uri="{FF2B5EF4-FFF2-40B4-BE49-F238E27FC236}">
              <a16:creationId xmlns:a16="http://schemas.microsoft.com/office/drawing/2014/main" id="{00000000-0008-0000-0700-0000C8020000}"/>
            </a:ext>
          </a:extLst>
        </xdr:cNvPr>
        <xdr:cNvSpPr txBox="1"/>
      </xdr:nvSpPr>
      <xdr:spPr>
        <a:xfrm>
          <a:off x="16370300" y="162613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151887</xdr:rowOff>
    </xdr:from>
    <xdr:to>
      <xdr:col>81</xdr:col>
      <xdr:colOff>101600</xdr:colOff>
      <xdr:row>97</xdr:row>
      <xdr:rowOff>82037</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5430500" y="16611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98564</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181795" y="16386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186,936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9618</xdr:rowOff>
    </xdr:from>
    <xdr:to>
      <xdr:col>76</xdr:col>
      <xdr:colOff>165100</xdr:colOff>
      <xdr:row>96</xdr:row>
      <xdr:rowOff>111218</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4541500" y="1646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94</xdr:row>
      <xdr:rowOff>127745</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4292795" y="16244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71402</xdr:rowOff>
    </xdr:from>
    <xdr:to>
      <xdr:col>72</xdr:col>
      <xdr:colOff>38100</xdr:colOff>
      <xdr:row>98</xdr:row>
      <xdr:rowOff>1552</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3652500" y="16702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164129</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3403795" y="16794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110051</xdr:rowOff>
    </xdr:from>
    <xdr:to>
      <xdr:col>67</xdr:col>
      <xdr:colOff>101600</xdr:colOff>
      <xdr:row>98</xdr:row>
      <xdr:rowOff>40201</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2763500" y="16740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31328</xdr:rowOff>
    </xdr:from>
    <xdr:ext cx="59901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2514795" y="16833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59755</xdr:rowOff>
    </xdr:from>
    <xdr:to>
      <xdr:col>116</xdr:col>
      <xdr:colOff>62864</xdr:colOff>
      <xdr:row>39</xdr:row>
      <xdr:rowOff>98878</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203255"/>
          <a:ext cx="1269" cy="15821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110071</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796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6432</xdr:rowOff>
    </xdr:from>
    <xdr:ext cx="534377"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7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48,448</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59755</xdr:rowOff>
    </xdr:from>
    <xdr:to>
      <xdr:col>116</xdr:col>
      <xdr:colOff>152400</xdr:colOff>
      <xdr:row>30</xdr:row>
      <xdr:rowOff>59755</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203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27522</xdr:rowOff>
    </xdr:from>
    <xdr:ext cx="469744"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5426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4645</xdr:rowOff>
    </xdr:from>
    <xdr:to>
      <xdr:col>116</xdr:col>
      <xdr:colOff>114300</xdr:colOff>
      <xdr:row>39</xdr:row>
      <xdr:rowOff>106245</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691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11372</xdr:rowOff>
    </xdr:from>
    <xdr:to>
      <xdr:col>112</xdr:col>
      <xdr:colOff>38100</xdr:colOff>
      <xdr:row>39</xdr:row>
      <xdr:rowOff>112972</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697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129499</xdr:rowOff>
    </xdr:from>
    <xdr:ext cx="469744"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088428" y="6473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18752</xdr:rowOff>
    </xdr:from>
    <xdr:to>
      <xdr:col>107</xdr:col>
      <xdr:colOff>101600</xdr:colOff>
      <xdr:row>39</xdr:row>
      <xdr:rowOff>120352</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705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136879</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48052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25349</xdr:rowOff>
    </xdr:from>
    <xdr:to>
      <xdr:col>102</xdr:col>
      <xdr:colOff>165100</xdr:colOff>
      <xdr:row>39</xdr:row>
      <xdr:rowOff>126949</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7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143476</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4871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31391</xdr:rowOff>
    </xdr:from>
    <xdr:to>
      <xdr:col>98</xdr:col>
      <xdr:colOff>38100</xdr:colOff>
      <xdr:row>39</xdr:row>
      <xdr:rowOff>132991</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71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149518</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67017" y="64931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154521</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6696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民生費は、住民一人当たり</a:t>
          </a:r>
          <a:r>
            <a:rPr kumimoji="1" lang="en-US" altLang="ja-JP" sz="1100">
              <a:solidFill>
                <a:schemeClr val="dk1"/>
              </a:solidFill>
              <a:effectLst/>
              <a:latin typeface="+mn-lt"/>
              <a:ea typeface="+mn-ea"/>
              <a:cs typeface="+mn-cs"/>
            </a:rPr>
            <a:t>391,472</a:t>
          </a:r>
          <a:r>
            <a:rPr kumimoji="1" lang="ja-JP" altLang="ja-JP" sz="1100">
              <a:solidFill>
                <a:schemeClr val="dk1"/>
              </a:solidFill>
              <a:effectLst/>
              <a:latin typeface="+mn-lt"/>
              <a:ea typeface="+mn-ea"/>
              <a:cs typeface="+mn-cs"/>
            </a:rPr>
            <a:t>円となっている。前年度より</a:t>
          </a:r>
          <a:r>
            <a:rPr kumimoji="1" lang="en-US" altLang="ja-JP" sz="1100">
              <a:solidFill>
                <a:schemeClr val="dk1"/>
              </a:solidFill>
              <a:effectLst/>
              <a:latin typeface="+mn-lt"/>
              <a:ea typeface="+mn-ea"/>
              <a:cs typeface="+mn-cs"/>
            </a:rPr>
            <a:t>17,231</a:t>
          </a:r>
          <a:r>
            <a:rPr kumimoji="1" lang="ja-JP" altLang="ja-JP" sz="1100">
              <a:solidFill>
                <a:schemeClr val="dk1"/>
              </a:solidFill>
              <a:effectLst/>
              <a:latin typeface="+mn-lt"/>
              <a:ea typeface="+mn-ea"/>
              <a:cs typeface="+mn-cs"/>
            </a:rPr>
            <a:t>円増額し、</a:t>
          </a:r>
          <a:r>
            <a:rPr kumimoji="1" lang="ja-JP" altLang="en-US" sz="1100">
              <a:solidFill>
                <a:schemeClr val="dk1"/>
              </a:solidFill>
              <a:effectLst/>
              <a:latin typeface="+mn-lt"/>
              <a:ea typeface="+mn-ea"/>
              <a:cs typeface="+mn-cs"/>
            </a:rPr>
            <a:t>前年度と同様、類似団体の平均値を上回る結果となった。</a:t>
          </a:r>
          <a:endParaRPr lang="ja-JP" altLang="ja-JP" sz="1400">
            <a:effectLst/>
          </a:endParaRPr>
        </a:p>
        <a:p>
          <a:r>
            <a:rPr kumimoji="1" lang="ja-JP" altLang="ja-JP" sz="1100">
              <a:solidFill>
                <a:schemeClr val="dk1"/>
              </a:solidFill>
              <a:effectLst/>
              <a:latin typeface="+mn-lt"/>
              <a:ea typeface="+mn-ea"/>
              <a:cs typeface="+mn-cs"/>
            </a:rPr>
            <a:t>これは、高齢化率の高い本町では、扶助費をはじめとする社会保障経費が高いことが主な要因で</a:t>
          </a:r>
          <a:r>
            <a:rPr kumimoji="1" lang="ja-JP" altLang="en-US" sz="1100">
              <a:solidFill>
                <a:schemeClr val="dk1"/>
              </a:solidFill>
              <a:effectLst/>
              <a:latin typeface="+mn-lt"/>
              <a:ea typeface="+mn-ea"/>
              <a:cs typeface="+mn-cs"/>
            </a:rPr>
            <a:t>あり、今後しばらくは増加することが予想される。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土木費は、住民一人当たり</a:t>
          </a:r>
          <a:r>
            <a:rPr kumimoji="1" lang="en-US" altLang="ja-JP" sz="1100">
              <a:solidFill>
                <a:schemeClr val="dk1"/>
              </a:solidFill>
              <a:effectLst/>
              <a:latin typeface="+mn-lt"/>
              <a:ea typeface="+mn-ea"/>
              <a:cs typeface="+mn-cs"/>
            </a:rPr>
            <a:t>388,925</a:t>
          </a:r>
          <a:r>
            <a:rPr kumimoji="1" lang="ja-JP" altLang="ja-JP" sz="1100">
              <a:solidFill>
                <a:schemeClr val="dk1"/>
              </a:solidFill>
              <a:effectLst/>
              <a:latin typeface="+mn-lt"/>
              <a:ea typeface="+mn-ea"/>
              <a:cs typeface="+mn-cs"/>
            </a:rPr>
            <a:t>円となっており、</a:t>
          </a:r>
          <a:r>
            <a:rPr kumimoji="1" lang="ja-JP" altLang="en-US" sz="1100">
              <a:solidFill>
                <a:schemeClr val="dk1"/>
              </a:solidFill>
              <a:effectLst/>
              <a:latin typeface="+mn-lt"/>
              <a:ea typeface="+mn-ea"/>
              <a:cs typeface="+mn-cs"/>
            </a:rPr>
            <a:t>昨年同様に</a:t>
          </a:r>
          <a:r>
            <a:rPr kumimoji="1" lang="ja-JP" altLang="ja-JP" sz="1100">
              <a:solidFill>
                <a:schemeClr val="dk1"/>
              </a:solidFill>
              <a:effectLst/>
              <a:latin typeface="+mn-lt"/>
              <a:ea typeface="+mn-ea"/>
              <a:cs typeface="+mn-cs"/>
            </a:rPr>
            <a:t>類似団体の平均値を大きく上回る結果となった。</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これは、今後の町営住宅等大規模改修事業に備えた町営住宅等管理基金へ</a:t>
          </a:r>
          <a:r>
            <a:rPr kumimoji="1" lang="en-US" altLang="ja-JP" sz="1100">
              <a:solidFill>
                <a:schemeClr val="dk1"/>
              </a:solidFill>
              <a:effectLst/>
              <a:latin typeface="+mn-lt"/>
              <a:ea typeface="+mn-ea"/>
              <a:cs typeface="+mn-cs"/>
            </a:rPr>
            <a:t>366,979</a:t>
          </a:r>
          <a:r>
            <a:rPr kumimoji="1" lang="ja-JP" altLang="ja-JP" sz="1100">
              <a:solidFill>
                <a:schemeClr val="dk1"/>
              </a:solidFill>
              <a:effectLst/>
              <a:latin typeface="+mn-lt"/>
              <a:ea typeface="+mn-ea"/>
              <a:cs typeface="+mn-cs"/>
            </a:rPr>
            <a:t>千円積み立てたことが主な要因である</a:t>
          </a:r>
          <a:r>
            <a:rPr kumimoji="1" lang="ja-JP" altLang="en-US"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公債費は住民一人当たり</a:t>
          </a:r>
          <a:r>
            <a:rPr kumimoji="1" lang="en-US" altLang="ja-JP" sz="1100">
              <a:solidFill>
                <a:schemeClr val="dk1"/>
              </a:solidFill>
              <a:effectLst/>
              <a:latin typeface="+mn-lt"/>
              <a:ea typeface="+mn-ea"/>
              <a:cs typeface="+mn-cs"/>
            </a:rPr>
            <a:t>292,549</a:t>
          </a:r>
          <a:r>
            <a:rPr kumimoji="1" lang="ja-JP" altLang="en-US" sz="1100">
              <a:solidFill>
                <a:schemeClr val="dk1"/>
              </a:solidFill>
              <a:effectLst/>
              <a:latin typeface="+mn-lt"/>
              <a:ea typeface="+mn-ea"/>
              <a:cs typeface="+mn-cs"/>
            </a:rPr>
            <a:t>円となっており、昨年より</a:t>
          </a:r>
          <a:r>
            <a:rPr kumimoji="1" lang="en-US" altLang="ja-JP" sz="1100">
              <a:solidFill>
                <a:schemeClr val="dk1"/>
              </a:solidFill>
              <a:effectLst/>
              <a:latin typeface="+mn-lt"/>
              <a:ea typeface="+mn-ea"/>
              <a:cs typeface="+mn-cs"/>
            </a:rPr>
            <a:t>105,613</a:t>
          </a:r>
          <a:r>
            <a:rPr kumimoji="1" lang="ja-JP" altLang="en-US" sz="1100">
              <a:solidFill>
                <a:schemeClr val="dk1"/>
              </a:solidFill>
              <a:effectLst/>
              <a:latin typeface="+mn-lt"/>
              <a:ea typeface="+mn-ea"/>
              <a:cs typeface="+mn-cs"/>
            </a:rPr>
            <a:t>円増加し、類似団体平均値を大きく上回る結果となった。</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これは、繰上償還</a:t>
          </a:r>
          <a:r>
            <a:rPr kumimoji="1" lang="en-US" altLang="ja-JP" sz="1100">
              <a:solidFill>
                <a:schemeClr val="dk1"/>
              </a:solidFill>
              <a:effectLst/>
              <a:latin typeface="+mn-lt"/>
              <a:ea typeface="+mn-ea"/>
              <a:cs typeface="+mn-cs"/>
            </a:rPr>
            <a:t>225,731</a:t>
          </a:r>
          <a:r>
            <a:rPr kumimoji="1" lang="ja-JP" altLang="en-US" sz="1100">
              <a:solidFill>
                <a:schemeClr val="dk1"/>
              </a:solidFill>
              <a:effectLst/>
              <a:latin typeface="+mn-lt"/>
              <a:ea typeface="+mn-ea"/>
              <a:cs typeface="+mn-cs"/>
            </a:rPr>
            <a:t>千円を実施したことが要因である。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400">
            <a:effectLst/>
          </a:endParaRPr>
        </a:p>
        <a:p>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財政調整基金残高については、今後の町営住宅等大規模改修事業に備えて公共施設整備基金に</a:t>
          </a:r>
          <a:r>
            <a:rPr kumimoji="1" lang="en-US" altLang="ja-JP" sz="1100">
              <a:solidFill>
                <a:schemeClr val="dk1"/>
              </a:solidFill>
              <a:effectLst/>
              <a:latin typeface="+mn-lt"/>
              <a:ea typeface="+mn-ea"/>
              <a:cs typeface="+mn-cs"/>
            </a:rPr>
            <a:t>309,650</a:t>
          </a:r>
          <a:r>
            <a:rPr kumimoji="1" lang="ja-JP" altLang="ja-JP" sz="1100">
              <a:solidFill>
                <a:schemeClr val="dk1"/>
              </a:solidFill>
              <a:effectLst/>
              <a:latin typeface="+mn-lt"/>
              <a:ea typeface="+mn-ea"/>
              <a:cs typeface="+mn-cs"/>
            </a:rPr>
            <a:t>千円の積立を行った結果、財政調整基金から</a:t>
          </a:r>
          <a:r>
            <a:rPr kumimoji="1" lang="en-US" altLang="ja-JP" sz="1100">
              <a:solidFill>
                <a:schemeClr val="dk1"/>
              </a:solidFill>
              <a:effectLst/>
              <a:latin typeface="+mn-lt"/>
              <a:ea typeface="+mn-ea"/>
              <a:cs typeface="+mn-cs"/>
            </a:rPr>
            <a:t>300,000</a:t>
          </a:r>
          <a:r>
            <a:rPr kumimoji="1" lang="ja-JP" altLang="ja-JP" sz="1100">
              <a:solidFill>
                <a:schemeClr val="dk1"/>
              </a:solidFill>
              <a:effectLst/>
              <a:latin typeface="+mn-lt"/>
              <a:ea typeface="+mn-ea"/>
              <a:cs typeface="+mn-cs"/>
            </a:rPr>
            <a:t>千円の取崩を行い、標準財政規模に占める割合は約</a:t>
          </a:r>
          <a:r>
            <a:rPr kumimoji="1" lang="en-US" altLang="ja-JP" sz="1100">
              <a:solidFill>
                <a:schemeClr val="dk1"/>
              </a:solidFill>
              <a:effectLst/>
              <a:latin typeface="+mn-lt"/>
              <a:ea typeface="+mn-ea"/>
              <a:cs typeface="+mn-cs"/>
            </a:rPr>
            <a:t>7.4%</a:t>
          </a:r>
          <a:r>
            <a:rPr kumimoji="1" lang="ja-JP" altLang="ja-JP" sz="1100">
              <a:solidFill>
                <a:schemeClr val="dk1"/>
              </a:solidFill>
              <a:effectLst/>
              <a:latin typeface="+mn-lt"/>
              <a:ea typeface="+mn-ea"/>
              <a:cs typeface="+mn-cs"/>
            </a:rPr>
            <a:t>減少した。</a:t>
          </a:r>
          <a:endParaRPr lang="ja-JP" altLang="ja-JP">
            <a:effectLst/>
          </a:endParaRPr>
        </a:p>
        <a:p>
          <a:r>
            <a:rPr kumimoji="1" lang="ja-JP" altLang="en-US" sz="1100">
              <a:solidFill>
                <a:schemeClr val="dk1"/>
              </a:solidFill>
              <a:effectLst/>
              <a:latin typeface="+mn-lt"/>
              <a:ea typeface="+mn-ea"/>
              <a:cs typeface="+mn-cs"/>
            </a:rPr>
            <a:t>今後は</a:t>
          </a:r>
          <a:r>
            <a:rPr kumimoji="1" lang="ja-JP" altLang="ja-JP" sz="1100">
              <a:solidFill>
                <a:schemeClr val="dk1"/>
              </a:solidFill>
              <a:effectLst/>
              <a:latin typeface="+mn-lt"/>
              <a:ea typeface="+mn-ea"/>
              <a:cs typeface="+mn-cs"/>
            </a:rPr>
            <a:t>決算剰余金を中心に積み立てるとともに、財政健全化の取組を着実に実施</a:t>
          </a:r>
          <a:r>
            <a:rPr kumimoji="1" lang="ja-JP" altLang="en-US" sz="1100">
              <a:solidFill>
                <a:schemeClr val="dk1"/>
              </a:solidFill>
              <a:effectLst/>
              <a:latin typeface="+mn-lt"/>
              <a:ea typeface="+mn-ea"/>
              <a:cs typeface="+mn-cs"/>
            </a:rPr>
            <a:t>し、</a:t>
          </a:r>
          <a:r>
            <a:rPr kumimoji="1" lang="ja-JP" altLang="ja-JP" sz="1100">
              <a:solidFill>
                <a:schemeClr val="dk1"/>
              </a:solidFill>
              <a:effectLst/>
              <a:latin typeface="+mn-lt"/>
              <a:ea typeface="+mn-ea"/>
              <a:cs typeface="+mn-cs"/>
            </a:rPr>
            <a:t>実質収支比率４％を目途に、事業等を精選し、健全な財政運営を図る</a:t>
          </a:r>
          <a:r>
            <a:rPr kumimoji="1" lang="ja-JP" altLang="en-US"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普通会計から特別会計への赤字補填的な繰出金が多額になっているため、各会計ともに赤字額がなく、順調に推移している。</a:t>
          </a:r>
          <a:endParaRPr lang="ja-JP" altLang="ja-JP" sz="1400">
            <a:effectLst/>
          </a:endParaRPr>
        </a:p>
        <a:p>
          <a:r>
            <a:rPr kumimoji="1" lang="ja-JP" altLang="ja-JP" sz="1100">
              <a:solidFill>
                <a:schemeClr val="dk1"/>
              </a:solidFill>
              <a:effectLst/>
              <a:latin typeface="+mn-lt"/>
              <a:ea typeface="+mn-ea"/>
              <a:cs typeface="+mn-cs"/>
            </a:rPr>
            <a:t>今後は、各保険料の適正化を図ることにより、普通会計の負担額を減らすよう努める。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投資的事業に充当する起債枠を精査・抑制することで、起債の元利償還額は平成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年をピークに減ってきており、</a:t>
          </a:r>
          <a:r>
            <a:rPr kumimoji="1" lang="ja-JP" altLang="en-US" sz="1100">
              <a:solidFill>
                <a:schemeClr val="dk1"/>
              </a:solidFill>
              <a:effectLst/>
              <a:latin typeface="+mn-lt"/>
              <a:ea typeface="+mn-ea"/>
              <a:cs typeface="+mn-cs"/>
            </a:rPr>
            <a:t>これまで数度の</a:t>
          </a:r>
          <a:r>
            <a:rPr kumimoji="1" lang="ja-JP" altLang="ja-JP" sz="1100">
              <a:solidFill>
                <a:schemeClr val="dk1"/>
              </a:solidFill>
              <a:effectLst/>
              <a:latin typeface="+mn-lt"/>
              <a:ea typeface="+mn-ea"/>
              <a:cs typeface="+mn-cs"/>
            </a:rPr>
            <a:t>繰上償還を行ったことにより更に減となった。しかし、ストックヤード造成事業等の大型事業により、平成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年度から令和元年度までには約</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億の借入を行い、令和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年度にはその元金償還が始まったことから、それ以降増加傾向にある。</a:t>
          </a:r>
          <a:endParaRPr lang="ja-JP" altLang="ja-JP" sz="1400">
            <a:effectLst/>
          </a:endParaRPr>
        </a:p>
        <a:p>
          <a:r>
            <a:rPr kumimoji="1" lang="ja-JP" altLang="ja-JP" sz="1100">
              <a:solidFill>
                <a:schemeClr val="dk1"/>
              </a:solidFill>
              <a:effectLst/>
              <a:latin typeface="+mn-lt"/>
              <a:ea typeface="+mn-ea"/>
              <a:cs typeface="+mn-cs"/>
            </a:rPr>
            <a:t>また、令和２年度及び３年度には、保小中一貫教育施設整備事業の大型事業の新発債の発行があった</a:t>
          </a:r>
          <a:r>
            <a:rPr kumimoji="1" lang="ja-JP" altLang="en-US" sz="1100">
              <a:solidFill>
                <a:schemeClr val="dk1"/>
              </a:solidFill>
              <a:effectLst/>
              <a:latin typeface="+mn-lt"/>
              <a:ea typeface="+mn-ea"/>
              <a:cs typeface="+mn-cs"/>
            </a:rPr>
            <a:t>ほか</a:t>
          </a:r>
          <a:r>
            <a:rPr kumimoji="1" lang="ja-JP" altLang="ja-JP" sz="1100">
              <a:solidFill>
                <a:schemeClr val="dk1"/>
              </a:solidFill>
              <a:effectLst/>
              <a:latin typeface="+mn-lt"/>
              <a:ea typeface="+mn-ea"/>
              <a:cs typeface="+mn-cs"/>
            </a:rPr>
            <a:t>、今後、</a:t>
          </a:r>
          <a:r>
            <a:rPr kumimoji="1" lang="ja-JP" altLang="en-US" sz="1100">
              <a:solidFill>
                <a:schemeClr val="dk1"/>
              </a:solidFill>
              <a:effectLst/>
              <a:latin typeface="+mn-lt"/>
              <a:ea typeface="+mn-ea"/>
              <a:cs typeface="+mn-cs"/>
            </a:rPr>
            <a:t>町営住宅等大規模改修事業等大型の事業も予定していることから、今後の</a:t>
          </a:r>
          <a:r>
            <a:rPr kumimoji="1" lang="ja-JP" altLang="ja-JP" sz="1100">
              <a:solidFill>
                <a:schemeClr val="dk1"/>
              </a:solidFill>
              <a:effectLst/>
              <a:latin typeface="+mn-lt"/>
              <a:ea typeface="+mn-ea"/>
              <a:cs typeface="+mn-cs"/>
            </a:rPr>
            <a:t>実質公債費比率の上昇を抑制するためにも、</a:t>
          </a:r>
          <a:r>
            <a:rPr kumimoji="1" lang="ja-JP" altLang="en-US" sz="1100">
              <a:solidFill>
                <a:schemeClr val="dk1"/>
              </a:solidFill>
              <a:effectLst/>
              <a:latin typeface="+mn-lt"/>
              <a:ea typeface="+mn-ea"/>
              <a:cs typeface="+mn-cs"/>
            </a:rPr>
            <a:t>基金の活用及び</a:t>
          </a:r>
          <a:r>
            <a:rPr kumimoji="1" lang="ja-JP" altLang="ja-JP" sz="1100">
              <a:solidFill>
                <a:schemeClr val="dk1"/>
              </a:solidFill>
              <a:effectLst/>
              <a:latin typeface="+mn-lt"/>
              <a:ea typeface="+mn-ea"/>
              <a:cs typeface="+mn-cs"/>
            </a:rPr>
            <a:t>既発債の繰上償還</a:t>
          </a:r>
          <a:r>
            <a:rPr kumimoji="1" lang="ja-JP" altLang="en-US" sz="1100">
              <a:solidFill>
                <a:schemeClr val="dk1"/>
              </a:solidFill>
              <a:effectLst/>
              <a:latin typeface="+mn-lt"/>
              <a:ea typeface="+mn-ea"/>
              <a:cs typeface="+mn-cs"/>
            </a:rPr>
            <a:t>等</a:t>
          </a:r>
          <a:r>
            <a:rPr kumimoji="1" lang="ja-JP" altLang="ja-JP" sz="1100">
              <a:solidFill>
                <a:schemeClr val="dk1"/>
              </a:solidFill>
              <a:effectLst/>
              <a:latin typeface="+mn-lt"/>
              <a:ea typeface="+mn-ea"/>
              <a:cs typeface="+mn-cs"/>
            </a:rPr>
            <a:t>を</a:t>
          </a:r>
          <a:r>
            <a:rPr kumimoji="1" lang="ja-JP" altLang="en-US" sz="1100">
              <a:solidFill>
                <a:schemeClr val="dk1"/>
              </a:solidFill>
              <a:effectLst/>
              <a:latin typeface="+mn-lt"/>
              <a:ea typeface="+mn-ea"/>
              <a:cs typeface="+mn-cs"/>
            </a:rPr>
            <a:t>行い</a:t>
          </a:r>
          <a:r>
            <a:rPr kumimoji="1" lang="ja-JP" altLang="ja-JP" sz="1100">
              <a:solidFill>
                <a:schemeClr val="dk1"/>
              </a:solidFill>
              <a:effectLst/>
              <a:latin typeface="+mn-lt"/>
              <a:ea typeface="+mn-ea"/>
              <a:cs typeface="+mn-cs"/>
            </a:rPr>
            <a:t>引き続き健全な財政運営に努めていく。</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満期一括償還地方債の借入無し。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高知県大豊町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地方債の繰上償還等による地方債残高の減や、財政調整基金及び減債基金等の積立により、平成</a:t>
          </a:r>
          <a:r>
            <a:rPr kumimoji="1" lang="en-US" altLang="ja-JP" sz="1100">
              <a:solidFill>
                <a:schemeClr val="dk1"/>
              </a:solidFill>
              <a:effectLst/>
              <a:latin typeface="+mn-lt"/>
              <a:ea typeface="+mn-ea"/>
              <a:cs typeface="+mn-cs"/>
            </a:rPr>
            <a:t>22</a:t>
          </a:r>
          <a:r>
            <a:rPr kumimoji="1" lang="ja-JP" altLang="ja-JP" sz="1100">
              <a:solidFill>
                <a:schemeClr val="dk1"/>
              </a:solidFill>
              <a:effectLst/>
              <a:latin typeface="+mn-lt"/>
              <a:ea typeface="+mn-ea"/>
              <a:cs typeface="+mn-cs"/>
            </a:rPr>
            <a:t>年度から充当可能財源が将来負担額を上回る結果となっているが、ストックヤード造成事業等の大型事業による地方債残高が増加しており、また、令和２年度及び３年度は保小中一貫教育施設整備等の大型事業により、起債の借入額の増加が見られた。令和４年度</a:t>
          </a:r>
          <a:r>
            <a:rPr kumimoji="1" lang="ja-JP" altLang="en-US" sz="1100">
              <a:solidFill>
                <a:schemeClr val="dk1"/>
              </a:solidFill>
              <a:effectLst/>
              <a:latin typeface="+mn-lt"/>
              <a:ea typeface="+mn-ea"/>
              <a:cs typeface="+mn-cs"/>
            </a:rPr>
            <a:t>及び令和</a:t>
          </a:r>
          <a:r>
            <a:rPr kumimoji="1" lang="en-US" altLang="ja-JP" sz="1100">
              <a:solidFill>
                <a:schemeClr val="dk1"/>
              </a:solidFill>
              <a:effectLst/>
              <a:latin typeface="+mn-lt"/>
              <a:ea typeface="+mn-ea"/>
              <a:cs typeface="+mn-cs"/>
            </a:rPr>
            <a:t>6</a:t>
          </a:r>
          <a:r>
            <a:rPr kumimoji="1" lang="ja-JP" altLang="en-US" sz="1100">
              <a:solidFill>
                <a:schemeClr val="dk1"/>
              </a:solidFill>
              <a:effectLst/>
              <a:latin typeface="+mn-lt"/>
              <a:ea typeface="+mn-ea"/>
              <a:cs typeface="+mn-cs"/>
            </a:rPr>
            <a:t>年度</a:t>
          </a:r>
          <a:r>
            <a:rPr kumimoji="1" lang="ja-JP" altLang="ja-JP" sz="1100">
              <a:solidFill>
                <a:schemeClr val="dk1"/>
              </a:solidFill>
              <a:effectLst/>
              <a:latin typeface="+mn-lt"/>
              <a:ea typeface="+mn-ea"/>
              <a:cs typeface="+mn-cs"/>
            </a:rPr>
            <a:t>には繰上償還を行ったが、今後とも繰上償還等を行い、公債費等義務的経費の削減を中心とする行政改革を進め、後世への負担を少しでも軽減するよう、新規事業等の実施について総点検を図り、財政の健全化に努め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高知県大豊町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財政調整基金から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千円の取崩を行ったほか、繰上償還により減債基金は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225,731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千円の取崩を行ったが、預金利子の積立をはじめ、公共施設整備基金に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千円、町営住宅等管理基金に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365,000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千円等を積み立てた結果、基金全体で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296,203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baseline="0">
              <a:solidFill>
                <a:schemeClr val="dk1"/>
              </a:solidFill>
              <a:effectLst/>
              <a:latin typeface="ＭＳ ゴシック" panose="020B0609070205080204" pitchFamily="49" charset="-128"/>
              <a:ea typeface="ＭＳ ゴシック" panose="020B0609070205080204" pitchFamily="49" charset="-128"/>
              <a:cs typeface="+mn-cs"/>
            </a:rPr>
            <a:t>公共施設の老朽化対策のため、公共施設整備基金及び町営住宅等管理基金を中心に積立を行うほか、減債基金への積立を行い、繰上償還を実施することで実質公債費比率の上昇を抑制する。</a:t>
          </a: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公共施設整備基金：公共施設の円滑な整備を図る。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具体例：庁舎建替、老朽施設の更新等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町営住宅等管理基金：町営住宅等の維持管理、修繕又は改良等を円滑に行う。</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森林環境譲与税基金：森林環境譲与税を財源として、森林の整備に関する施策等を実施するため、必要な資金を積み立てる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公共施設整備基金：預金利子のほか、後年度に実施予定の町営住宅整備のために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千円を積み立てたことにより増となった。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町営住宅等管理基金：計画修繕のほか、後年度実施予定の町営住宅改修のための積立金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365,000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千円及び預金利子の積立により増となった。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85,103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千円の積立及び預金利子の積立により増となった。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公共施設整備基金：本町においては、公共施設の老朽化が深刻な問題となっており、耐震基準を満たさない施設も多く存在する。本庁舎についてもそういった施設の一つであり、平成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月に別施設への緊急的な避難移転を行ったが、新庁舎建設についての目処がたっていない状況である。すべての公共施設の点検を行ったが、その結果に基づき今後の施設の更新・除却等について協議を行い、計画に基づき施設の更新等を行う予定であり、その経費に充てるため毎年積立を行っていく。</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町営住宅等管理基金：老朽化が深刻な問題となっている町営住宅等の大規模修繕や改良等を計画的に行う予定であり、その経費に充てるため毎年積立を行っていく。</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森林環境譲与税基金：森林の整備に関する施策や、森林の整備を担うべき人材の育成及び確保、森林の有する公益的機能に関する普及啓発、木材の利用の促進その他の森林の整備の促進に関する施策を実施するために必要な資金として積立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公共施設整備基金に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千円、町営住宅等管理基金に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365,000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千円等を積み立てた結果、財政調整基金から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千円を取り崩すこととなり、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257,240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将来的な地方交付税の減等による財源不足に対応するため決算剰余金や運用益等を積立てる。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225,731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千円の繰上償還を行ったことにより、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200,849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今後、地方債償還が増え続けることから、それに備えて毎年度計画的に積立を行う予定である。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63"/>
      <c r="DK1" s="163"/>
      <c r="DL1" s="163"/>
      <c r="DM1" s="163"/>
      <c r="DN1" s="163"/>
      <c r="DO1" s="163"/>
    </row>
    <row r="2" spans="1:119" ht="24.75" thickBot="1" x14ac:dyDescent="0.2">
      <c r="B2" s="164" t="s">
        <v>77</v>
      </c>
      <c r="C2" s="164"/>
      <c r="D2" s="165"/>
    </row>
    <row r="3" spans="1:119" ht="18.75" customHeight="1" thickBot="1" x14ac:dyDescent="0.2">
      <c r="A3" s="163"/>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15">
      <c r="A4" s="163"/>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6276723</v>
      </c>
      <c r="BO4" s="436"/>
      <c r="BP4" s="436"/>
      <c r="BQ4" s="436"/>
      <c r="BR4" s="436"/>
      <c r="BS4" s="436"/>
      <c r="BT4" s="436"/>
      <c r="BU4" s="437"/>
      <c r="BV4" s="435">
        <v>5767594</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3</v>
      </c>
      <c r="CU4" s="576"/>
      <c r="CV4" s="576"/>
      <c r="CW4" s="576"/>
      <c r="CX4" s="576"/>
      <c r="CY4" s="576"/>
      <c r="CZ4" s="576"/>
      <c r="DA4" s="577"/>
      <c r="DB4" s="575">
        <v>2.1</v>
      </c>
      <c r="DC4" s="576"/>
      <c r="DD4" s="576"/>
      <c r="DE4" s="576"/>
      <c r="DF4" s="576"/>
      <c r="DG4" s="576"/>
      <c r="DH4" s="576"/>
      <c r="DI4" s="577"/>
    </row>
    <row r="5" spans="1:119" ht="18.75" customHeight="1" x14ac:dyDescent="0.15">
      <c r="A5" s="163"/>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5966918</v>
      </c>
      <c r="BO5" s="407"/>
      <c r="BP5" s="407"/>
      <c r="BQ5" s="407"/>
      <c r="BR5" s="407"/>
      <c r="BS5" s="407"/>
      <c r="BT5" s="407"/>
      <c r="BU5" s="408"/>
      <c r="BV5" s="406">
        <v>5531486</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77.599999999999994</v>
      </c>
      <c r="CU5" s="404"/>
      <c r="CV5" s="404"/>
      <c r="CW5" s="404"/>
      <c r="CX5" s="404"/>
      <c r="CY5" s="404"/>
      <c r="CZ5" s="404"/>
      <c r="DA5" s="405"/>
      <c r="DB5" s="403">
        <v>67.400000000000006</v>
      </c>
      <c r="DC5" s="404"/>
      <c r="DD5" s="404"/>
      <c r="DE5" s="404"/>
      <c r="DF5" s="404"/>
      <c r="DG5" s="404"/>
      <c r="DH5" s="404"/>
      <c r="DI5" s="405"/>
    </row>
    <row r="6" spans="1:119" ht="18.75" customHeight="1" x14ac:dyDescent="0.15">
      <c r="A6" s="163"/>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309805</v>
      </c>
      <c r="BO6" s="407"/>
      <c r="BP6" s="407"/>
      <c r="BQ6" s="407"/>
      <c r="BR6" s="407"/>
      <c r="BS6" s="407"/>
      <c r="BT6" s="407"/>
      <c r="BU6" s="408"/>
      <c r="BV6" s="406">
        <v>236108</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77.8</v>
      </c>
      <c r="CU6" s="550"/>
      <c r="CV6" s="550"/>
      <c r="CW6" s="550"/>
      <c r="CX6" s="550"/>
      <c r="CY6" s="550"/>
      <c r="CZ6" s="550"/>
      <c r="DA6" s="551"/>
      <c r="DB6" s="549">
        <v>67.7</v>
      </c>
      <c r="DC6" s="550"/>
      <c r="DD6" s="550"/>
      <c r="DE6" s="550"/>
      <c r="DF6" s="550"/>
      <c r="DG6" s="550"/>
      <c r="DH6" s="550"/>
      <c r="DI6" s="551"/>
    </row>
    <row r="7" spans="1:119" ht="18.75" customHeight="1" x14ac:dyDescent="0.15">
      <c r="A7" s="163"/>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195397</v>
      </c>
      <c r="BO7" s="407"/>
      <c r="BP7" s="407"/>
      <c r="BQ7" s="407"/>
      <c r="BR7" s="407"/>
      <c r="BS7" s="407"/>
      <c r="BT7" s="407"/>
      <c r="BU7" s="408"/>
      <c r="BV7" s="406">
        <v>160536</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3791342</v>
      </c>
      <c r="CU7" s="407"/>
      <c r="CV7" s="407"/>
      <c r="CW7" s="407"/>
      <c r="CX7" s="407"/>
      <c r="CY7" s="407"/>
      <c r="CZ7" s="407"/>
      <c r="DA7" s="408"/>
      <c r="DB7" s="406">
        <v>3676181</v>
      </c>
      <c r="DC7" s="407"/>
      <c r="DD7" s="407"/>
      <c r="DE7" s="407"/>
      <c r="DF7" s="407"/>
      <c r="DG7" s="407"/>
      <c r="DH7" s="407"/>
      <c r="DI7" s="408"/>
    </row>
    <row r="8" spans="1:119" ht="18.75" customHeight="1" thickBot="1" x14ac:dyDescent="0.2">
      <c r="A8" s="163"/>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90</v>
      </c>
      <c r="AV8" s="465"/>
      <c r="AW8" s="465"/>
      <c r="AX8" s="465"/>
      <c r="AY8" s="420" t="s">
        <v>104</v>
      </c>
      <c r="AZ8" s="421"/>
      <c r="BA8" s="421"/>
      <c r="BB8" s="421"/>
      <c r="BC8" s="421"/>
      <c r="BD8" s="421"/>
      <c r="BE8" s="421"/>
      <c r="BF8" s="421"/>
      <c r="BG8" s="421"/>
      <c r="BH8" s="421"/>
      <c r="BI8" s="421"/>
      <c r="BJ8" s="421"/>
      <c r="BK8" s="421"/>
      <c r="BL8" s="421"/>
      <c r="BM8" s="422"/>
      <c r="BN8" s="406">
        <v>114408</v>
      </c>
      <c r="BO8" s="407"/>
      <c r="BP8" s="407"/>
      <c r="BQ8" s="407"/>
      <c r="BR8" s="407"/>
      <c r="BS8" s="407"/>
      <c r="BT8" s="407"/>
      <c r="BU8" s="408"/>
      <c r="BV8" s="406">
        <v>75572</v>
      </c>
      <c r="BW8" s="407"/>
      <c r="BX8" s="407"/>
      <c r="BY8" s="407"/>
      <c r="BZ8" s="407"/>
      <c r="CA8" s="407"/>
      <c r="CB8" s="407"/>
      <c r="CC8" s="408"/>
      <c r="CD8" s="446" t="s">
        <v>105</v>
      </c>
      <c r="CE8" s="366"/>
      <c r="CF8" s="366"/>
      <c r="CG8" s="366"/>
      <c r="CH8" s="366"/>
      <c r="CI8" s="366"/>
      <c r="CJ8" s="366"/>
      <c r="CK8" s="366"/>
      <c r="CL8" s="366"/>
      <c r="CM8" s="366"/>
      <c r="CN8" s="366"/>
      <c r="CO8" s="366"/>
      <c r="CP8" s="366"/>
      <c r="CQ8" s="366"/>
      <c r="CR8" s="366"/>
      <c r="CS8" s="447"/>
      <c r="CT8" s="509">
        <v>0.18</v>
      </c>
      <c r="CU8" s="510"/>
      <c r="CV8" s="510"/>
      <c r="CW8" s="510"/>
      <c r="CX8" s="510"/>
      <c r="CY8" s="510"/>
      <c r="CZ8" s="510"/>
      <c r="DA8" s="511"/>
      <c r="DB8" s="509">
        <v>0.17</v>
      </c>
      <c r="DC8" s="510"/>
      <c r="DD8" s="510"/>
      <c r="DE8" s="510"/>
      <c r="DF8" s="510"/>
      <c r="DG8" s="510"/>
      <c r="DH8" s="510"/>
      <c r="DI8" s="511"/>
    </row>
    <row r="9" spans="1:119" ht="18.75" customHeight="1" thickBot="1" x14ac:dyDescent="0.2">
      <c r="A9" s="163"/>
      <c r="B9" s="538" t="s">
        <v>106</v>
      </c>
      <c r="C9" s="539"/>
      <c r="D9" s="539"/>
      <c r="E9" s="539"/>
      <c r="F9" s="539"/>
      <c r="G9" s="539"/>
      <c r="H9" s="539"/>
      <c r="I9" s="539"/>
      <c r="J9" s="539"/>
      <c r="K9" s="457"/>
      <c r="L9" s="540" t="s">
        <v>107</v>
      </c>
      <c r="M9" s="541"/>
      <c r="N9" s="541"/>
      <c r="O9" s="541"/>
      <c r="P9" s="541"/>
      <c r="Q9" s="542"/>
      <c r="R9" s="543">
        <v>3252</v>
      </c>
      <c r="S9" s="544"/>
      <c r="T9" s="544"/>
      <c r="U9" s="544"/>
      <c r="V9" s="545"/>
      <c r="W9" s="475" t="s">
        <v>108</v>
      </c>
      <c r="X9" s="476"/>
      <c r="Y9" s="476"/>
      <c r="Z9" s="476"/>
      <c r="AA9" s="476"/>
      <c r="AB9" s="476"/>
      <c r="AC9" s="476"/>
      <c r="AD9" s="476"/>
      <c r="AE9" s="476"/>
      <c r="AF9" s="476"/>
      <c r="AG9" s="476"/>
      <c r="AH9" s="476"/>
      <c r="AI9" s="476"/>
      <c r="AJ9" s="476"/>
      <c r="AK9" s="476"/>
      <c r="AL9" s="546"/>
      <c r="AM9" s="463" t="s">
        <v>109</v>
      </c>
      <c r="AN9" s="363"/>
      <c r="AO9" s="363"/>
      <c r="AP9" s="363"/>
      <c r="AQ9" s="363"/>
      <c r="AR9" s="363"/>
      <c r="AS9" s="363"/>
      <c r="AT9" s="364"/>
      <c r="AU9" s="464" t="s">
        <v>90</v>
      </c>
      <c r="AV9" s="465"/>
      <c r="AW9" s="465"/>
      <c r="AX9" s="465"/>
      <c r="AY9" s="420" t="s">
        <v>110</v>
      </c>
      <c r="AZ9" s="421"/>
      <c r="BA9" s="421"/>
      <c r="BB9" s="421"/>
      <c r="BC9" s="421"/>
      <c r="BD9" s="421"/>
      <c r="BE9" s="421"/>
      <c r="BF9" s="421"/>
      <c r="BG9" s="421"/>
      <c r="BH9" s="421"/>
      <c r="BI9" s="421"/>
      <c r="BJ9" s="421"/>
      <c r="BK9" s="421"/>
      <c r="BL9" s="421"/>
      <c r="BM9" s="422"/>
      <c r="BN9" s="406">
        <v>38836</v>
      </c>
      <c r="BO9" s="407"/>
      <c r="BP9" s="407"/>
      <c r="BQ9" s="407"/>
      <c r="BR9" s="407"/>
      <c r="BS9" s="407"/>
      <c r="BT9" s="407"/>
      <c r="BU9" s="408"/>
      <c r="BV9" s="406">
        <v>-29808</v>
      </c>
      <c r="BW9" s="407"/>
      <c r="BX9" s="407"/>
      <c r="BY9" s="407"/>
      <c r="BZ9" s="407"/>
      <c r="CA9" s="407"/>
      <c r="CB9" s="407"/>
      <c r="CC9" s="408"/>
      <c r="CD9" s="446" t="s">
        <v>111</v>
      </c>
      <c r="CE9" s="366"/>
      <c r="CF9" s="366"/>
      <c r="CG9" s="366"/>
      <c r="CH9" s="366"/>
      <c r="CI9" s="366"/>
      <c r="CJ9" s="366"/>
      <c r="CK9" s="366"/>
      <c r="CL9" s="366"/>
      <c r="CM9" s="366"/>
      <c r="CN9" s="366"/>
      <c r="CO9" s="366"/>
      <c r="CP9" s="366"/>
      <c r="CQ9" s="366"/>
      <c r="CR9" s="366"/>
      <c r="CS9" s="447"/>
      <c r="CT9" s="403">
        <v>17.600000000000001</v>
      </c>
      <c r="CU9" s="404"/>
      <c r="CV9" s="404"/>
      <c r="CW9" s="404"/>
      <c r="CX9" s="404"/>
      <c r="CY9" s="404"/>
      <c r="CZ9" s="404"/>
      <c r="DA9" s="405"/>
      <c r="DB9" s="403">
        <v>13.4</v>
      </c>
      <c r="DC9" s="404"/>
      <c r="DD9" s="404"/>
      <c r="DE9" s="404"/>
      <c r="DF9" s="404"/>
      <c r="DG9" s="404"/>
      <c r="DH9" s="404"/>
      <c r="DI9" s="405"/>
    </row>
    <row r="10" spans="1:119" ht="18.75" customHeight="1" thickBot="1" x14ac:dyDescent="0.2">
      <c r="A10" s="163"/>
      <c r="B10" s="538"/>
      <c r="C10" s="539"/>
      <c r="D10" s="539"/>
      <c r="E10" s="539"/>
      <c r="F10" s="539"/>
      <c r="G10" s="539"/>
      <c r="H10" s="539"/>
      <c r="I10" s="539"/>
      <c r="J10" s="539"/>
      <c r="K10" s="457"/>
      <c r="L10" s="362" t="s">
        <v>112</v>
      </c>
      <c r="M10" s="363"/>
      <c r="N10" s="363"/>
      <c r="O10" s="363"/>
      <c r="P10" s="363"/>
      <c r="Q10" s="364"/>
      <c r="R10" s="359">
        <v>3962</v>
      </c>
      <c r="S10" s="360"/>
      <c r="T10" s="360"/>
      <c r="U10" s="360"/>
      <c r="V10" s="419"/>
      <c r="W10" s="547"/>
      <c r="X10" s="357"/>
      <c r="Y10" s="357"/>
      <c r="Z10" s="357"/>
      <c r="AA10" s="357"/>
      <c r="AB10" s="357"/>
      <c r="AC10" s="357"/>
      <c r="AD10" s="357"/>
      <c r="AE10" s="357"/>
      <c r="AF10" s="357"/>
      <c r="AG10" s="357"/>
      <c r="AH10" s="357"/>
      <c r="AI10" s="357"/>
      <c r="AJ10" s="357"/>
      <c r="AK10" s="357"/>
      <c r="AL10" s="548"/>
      <c r="AM10" s="463" t="s">
        <v>113</v>
      </c>
      <c r="AN10" s="363"/>
      <c r="AO10" s="363"/>
      <c r="AP10" s="363"/>
      <c r="AQ10" s="363"/>
      <c r="AR10" s="363"/>
      <c r="AS10" s="363"/>
      <c r="AT10" s="364"/>
      <c r="AU10" s="464" t="s">
        <v>114</v>
      </c>
      <c r="AV10" s="465"/>
      <c r="AW10" s="465"/>
      <c r="AX10" s="465"/>
      <c r="AY10" s="420" t="s">
        <v>115</v>
      </c>
      <c r="AZ10" s="421"/>
      <c r="BA10" s="421"/>
      <c r="BB10" s="421"/>
      <c r="BC10" s="421"/>
      <c r="BD10" s="421"/>
      <c r="BE10" s="421"/>
      <c r="BF10" s="421"/>
      <c r="BG10" s="421"/>
      <c r="BH10" s="421"/>
      <c r="BI10" s="421"/>
      <c r="BJ10" s="421"/>
      <c r="BK10" s="421"/>
      <c r="BL10" s="421"/>
      <c r="BM10" s="422"/>
      <c r="BN10" s="406">
        <v>2761</v>
      </c>
      <c r="BO10" s="407"/>
      <c r="BP10" s="407"/>
      <c r="BQ10" s="407"/>
      <c r="BR10" s="407"/>
      <c r="BS10" s="407"/>
      <c r="BT10" s="407"/>
      <c r="BU10" s="408"/>
      <c r="BV10" s="406">
        <v>2909</v>
      </c>
      <c r="BW10" s="407"/>
      <c r="BX10" s="407"/>
      <c r="BY10" s="407"/>
      <c r="BZ10" s="407"/>
      <c r="CA10" s="407"/>
      <c r="CB10" s="407"/>
      <c r="CC10" s="408"/>
      <c r="CD10" s="166" t="s">
        <v>116</v>
      </c>
      <c r="CE10" s="167"/>
      <c r="CF10" s="167"/>
      <c r="CG10" s="167"/>
      <c r="CH10" s="167"/>
      <c r="CI10" s="167"/>
      <c r="CJ10" s="167"/>
      <c r="CK10" s="167"/>
      <c r="CL10" s="167"/>
      <c r="CM10" s="167"/>
      <c r="CN10" s="167"/>
      <c r="CO10" s="167"/>
      <c r="CP10" s="167"/>
      <c r="CQ10" s="167"/>
      <c r="CR10" s="167"/>
      <c r="CS10" s="168"/>
      <c r="CT10" s="169"/>
      <c r="CU10" s="170"/>
      <c r="CV10" s="170"/>
      <c r="CW10" s="170"/>
      <c r="CX10" s="170"/>
      <c r="CY10" s="170"/>
      <c r="CZ10" s="170"/>
      <c r="DA10" s="171"/>
      <c r="DB10" s="169"/>
      <c r="DC10" s="170"/>
      <c r="DD10" s="170"/>
      <c r="DE10" s="170"/>
      <c r="DF10" s="170"/>
      <c r="DG10" s="170"/>
      <c r="DH10" s="170"/>
      <c r="DI10" s="171"/>
    </row>
    <row r="11" spans="1:119" ht="18.75" customHeight="1" thickBot="1" x14ac:dyDescent="0.2">
      <c r="A11" s="163"/>
      <c r="B11" s="538"/>
      <c r="C11" s="539"/>
      <c r="D11" s="539"/>
      <c r="E11" s="539"/>
      <c r="F11" s="539"/>
      <c r="G11" s="539"/>
      <c r="H11" s="539"/>
      <c r="I11" s="539"/>
      <c r="J11" s="539"/>
      <c r="K11" s="457"/>
      <c r="L11" s="367" t="s">
        <v>117</v>
      </c>
      <c r="M11" s="368"/>
      <c r="N11" s="368"/>
      <c r="O11" s="368"/>
      <c r="P11" s="368"/>
      <c r="Q11" s="369"/>
      <c r="R11" s="535" t="s">
        <v>118</v>
      </c>
      <c r="S11" s="536"/>
      <c r="T11" s="536"/>
      <c r="U11" s="536"/>
      <c r="V11" s="537"/>
      <c r="W11" s="547"/>
      <c r="X11" s="357"/>
      <c r="Y11" s="357"/>
      <c r="Z11" s="357"/>
      <c r="AA11" s="357"/>
      <c r="AB11" s="357"/>
      <c r="AC11" s="357"/>
      <c r="AD11" s="357"/>
      <c r="AE11" s="357"/>
      <c r="AF11" s="357"/>
      <c r="AG11" s="357"/>
      <c r="AH11" s="357"/>
      <c r="AI11" s="357"/>
      <c r="AJ11" s="357"/>
      <c r="AK11" s="357"/>
      <c r="AL11" s="548"/>
      <c r="AM11" s="463" t="s">
        <v>119</v>
      </c>
      <c r="AN11" s="363"/>
      <c r="AO11" s="363"/>
      <c r="AP11" s="363"/>
      <c r="AQ11" s="363"/>
      <c r="AR11" s="363"/>
      <c r="AS11" s="363"/>
      <c r="AT11" s="364"/>
      <c r="AU11" s="464" t="s">
        <v>114</v>
      </c>
      <c r="AV11" s="465"/>
      <c r="AW11" s="465"/>
      <c r="AX11" s="465"/>
      <c r="AY11" s="420" t="s">
        <v>120</v>
      </c>
      <c r="AZ11" s="421"/>
      <c r="BA11" s="421"/>
      <c r="BB11" s="421"/>
      <c r="BC11" s="421"/>
      <c r="BD11" s="421"/>
      <c r="BE11" s="421"/>
      <c r="BF11" s="421"/>
      <c r="BG11" s="421"/>
      <c r="BH11" s="421"/>
      <c r="BI11" s="421"/>
      <c r="BJ11" s="421"/>
      <c r="BK11" s="421"/>
      <c r="BL11" s="421"/>
      <c r="BM11" s="422"/>
      <c r="BN11" s="406">
        <v>225731</v>
      </c>
      <c r="BO11" s="407"/>
      <c r="BP11" s="407"/>
      <c r="BQ11" s="407"/>
      <c r="BR11" s="407"/>
      <c r="BS11" s="407"/>
      <c r="BT11" s="407"/>
      <c r="BU11" s="408"/>
      <c r="BV11" s="406">
        <v>0</v>
      </c>
      <c r="BW11" s="407"/>
      <c r="BX11" s="407"/>
      <c r="BY11" s="407"/>
      <c r="BZ11" s="407"/>
      <c r="CA11" s="407"/>
      <c r="CB11" s="407"/>
      <c r="CC11" s="408"/>
      <c r="CD11" s="446" t="s">
        <v>121</v>
      </c>
      <c r="CE11" s="366"/>
      <c r="CF11" s="366"/>
      <c r="CG11" s="366"/>
      <c r="CH11" s="366"/>
      <c r="CI11" s="366"/>
      <c r="CJ11" s="366"/>
      <c r="CK11" s="366"/>
      <c r="CL11" s="366"/>
      <c r="CM11" s="366"/>
      <c r="CN11" s="366"/>
      <c r="CO11" s="366"/>
      <c r="CP11" s="366"/>
      <c r="CQ11" s="366"/>
      <c r="CR11" s="366"/>
      <c r="CS11" s="447"/>
      <c r="CT11" s="509" t="s">
        <v>122</v>
      </c>
      <c r="CU11" s="510"/>
      <c r="CV11" s="510"/>
      <c r="CW11" s="510"/>
      <c r="CX11" s="510"/>
      <c r="CY11" s="510"/>
      <c r="CZ11" s="510"/>
      <c r="DA11" s="511"/>
      <c r="DB11" s="509" t="s">
        <v>122</v>
      </c>
      <c r="DC11" s="510"/>
      <c r="DD11" s="510"/>
      <c r="DE11" s="510"/>
      <c r="DF11" s="510"/>
      <c r="DG11" s="510"/>
      <c r="DH11" s="510"/>
      <c r="DI11" s="511"/>
    </row>
    <row r="12" spans="1:119" ht="18.75" customHeight="1" x14ac:dyDescent="0.15">
      <c r="A12" s="163"/>
      <c r="B12" s="512" t="s">
        <v>123</v>
      </c>
      <c r="C12" s="513"/>
      <c r="D12" s="513"/>
      <c r="E12" s="513"/>
      <c r="F12" s="513"/>
      <c r="G12" s="513"/>
      <c r="H12" s="513"/>
      <c r="I12" s="513"/>
      <c r="J12" s="513"/>
      <c r="K12" s="514"/>
      <c r="L12" s="521" t="s">
        <v>124</v>
      </c>
      <c r="M12" s="522"/>
      <c r="N12" s="522"/>
      <c r="O12" s="522"/>
      <c r="P12" s="522"/>
      <c r="Q12" s="523"/>
      <c r="R12" s="524">
        <v>2961</v>
      </c>
      <c r="S12" s="525"/>
      <c r="T12" s="525"/>
      <c r="U12" s="525"/>
      <c r="V12" s="526"/>
      <c r="W12" s="527" t="s">
        <v>1</v>
      </c>
      <c r="X12" s="465"/>
      <c r="Y12" s="465"/>
      <c r="Z12" s="465"/>
      <c r="AA12" s="465"/>
      <c r="AB12" s="528"/>
      <c r="AC12" s="529" t="s">
        <v>125</v>
      </c>
      <c r="AD12" s="530"/>
      <c r="AE12" s="530"/>
      <c r="AF12" s="530"/>
      <c r="AG12" s="531"/>
      <c r="AH12" s="529" t="s">
        <v>126</v>
      </c>
      <c r="AI12" s="530"/>
      <c r="AJ12" s="530"/>
      <c r="AK12" s="530"/>
      <c r="AL12" s="532"/>
      <c r="AM12" s="463" t="s">
        <v>127</v>
      </c>
      <c r="AN12" s="363"/>
      <c r="AO12" s="363"/>
      <c r="AP12" s="363"/>
      <c r="AQ12" s="363"/>
      <c r="AR12" s="363"/>
      <c r="AS12" s="363"/>
      <c r="AT12" s="364"/>
      <c r="AU12" s="464" t="s">
        <v>90</v>
      </c>
      <c r="AV12" s="465"/>
      <c r="AW12" s="465"/>
      <c r="AX12" s="465"/>
      <c r="AY12" s="420" t="s">
        <v>128</v>
      </c>
      <c r="AZ12" s="421"/>
      <c r="BA12" s="421"/>
      <c r="BB12" s="421"/>
      <c r="BC12" s="421"/>
      <c r="BD12" s="421"/>
      <c r="BE12" s="421"/>
      <c r="BF12" s="421"/>
      <c r="BG12" s="421"/>
      <c r="BH12" s="421"/>
      <c r="BI12" s="421"/>
      <c r="BJ12" s="421"/>
      <c r="BK12" s="421"/>
      <c r="BL12" s="421"/>
      <c r="BM12" s="422"/>
      <c r="BN12" s="406">
        <v>300000</v>
      </c>
      <c r="BO12" s="407"/>
      <c r="BP12" s="407"/>
      <c r="BQ12" s="407"/>
      <c r="BR12" s="407"/>
      <c r="BS12" s="407"/>
      <c r="BT12" s="407"/>
      <c r="BU12" s="408"/>
      <c r="BV12" s="406">
        <v>0</v>
      </c>
      <c r="BW12" s="407"/>
      <c r="BX12" s="407"/>
      <c r="BY12" s="407"/>
      <c r="BZ12" s="407"/>
      <c r="CA12" s="407"/>
      <c r="CB12" s="407"/>
      <c r="CC12" s="408"/>
      <c r="CD12" s="446" t="s">
        <v>129</v>
      </c>
      <c r="CE12" s="366"/>
      <c r="CF12" s="366"/>
      <c r="CG12" s="366"/>
      <c r="CH12" s="366"/>
      <c r="CI12" s="366"/>
      <c r="CJ12" s="366"/>
      <c r="CK12" s="366"/>
      <c r="CL12" s="366"/>
      <c r="CM12" s="366"/>
      <c r="CN12" s="366"/>
      <c r="CO12" s="366"/>
      <c r="CP12" s="366"/>
      <c r="CQ12" s="366"/>
      <c r="CR12" s="366"/>
      <c r="CS12" s="447"/>
      <c r="CT12" s="509" t="s">
        <v>122</v>
      </c>
      <c r="CU12" s="510"/>
      <c r="CV12" s="510"/>
      <c r="CW12" s="510"/>
      <c r="CX12" s="510"/>
      <c r="CY12" s="510"/>
      <c r="CZ12" s="510"/>
      <c r="DA12" s="511"/>
      <c r="DB12" s="509" t="s">
        <v>122</v>
      </c>
      <c r="DC12" s="510"/>
      <c r="DD12" s="510"/>
      <c r="DE12" s="510"/>
      <c r="DF12" s="510"/>
      <c r="DG12" s="510"/>
      <c r="DH12" s="510"/>
      <c r="DI12" s="511"/>
    </row>
    <row r="13" spans="1:119" ht="18.75" customHeight="1" x14ac:dyDescent="0.15">
      <c r="A13" s="163"/>
      <c r="B13" s="515"/>
      <c r="C13" s="516"/>
      <c r="D13" s="516"/>
      <c r="E13" s="516"/>
      <c r="F13" s="516"/>
      <c r="G13" s="516"/>
      <c r="H13" s="516"/>
      <c r="I13" s="516"/>
      <c r="J13" s="516"/>
      <c r="K13" s="517"/>
      <c r="L13" s="172"/>
      <c r="M13" s="490" t="s">
        <v>130</v>
      </c>
      <c r="N13" s="491"/>
      <c r="O13" s="491"/>
      <c r="P13" s="491"/>
      <c r="Q13" s="492"/>
      <c r="R13" s="493">
        <v>2909</v>
      </c>
      <c r="S13" s="494"/>
      <c r="T13" s="494"/>
      <c r="U13" s="494"/>
      <c r="V13" s="495"/>
      <c r="W13" s="496" t="s">
        <v>131</v>
      </c>
      <c r="X13" s="392"/>
      <c r="Y13" s="392"/>
      <c r="Z13" s="392"/>
      <c r="AA13" s="392"/>
      <c r="AB13" s="393"/>
      <c r="AC13" s="359">
        <v>594</v>
      </c>
      <c r="AD13" s="360"/>
      <c r="AE13" s="360"/>
      <c r="AF13" s="360"/>
      <c r="AG13" s="361"/>
      <c r="AH13" s="359">
        <v>745</v>
      </c>
      <c r="AI13" s="360"/>
      <c r="AJ13" s="360"/>
      <c r="AK13" s="360"/>
      <c r="AL13" s="419"/>
      <c r="AM13" s="463" t="s">
        <v>132</v>
      </c>
      <c r="AN13" s="363"/>
      <c r="AO13" s="363"/>
      <c r="AP13" s="363"/>
      <c r="AQ13" s="363"/>
      <c r="AR13" s="363"/>
      <c r="AS13" s="363"/>
      <c r="AT13" s="364"/>
      <c r="AU13" s="464" t="s">
        <v>114</v>
      </c>
      <c r="AV13" s="465"/>
      <c r="AW13" s="465"/>
      <c r="AX13" s="465"/>
      <c r="AY13" s="420" t="s">
        <v>133</v>
      </c>
      <c r="AZ13" s="421"/>
      <c r="BA13" s="421"/>
      <c r="BB13" s="421"/>
      <c r="BC13" s="421"/>
      <c r="BD13" s="421"/>
      <c r="BE13" s="421"/>
      <c r="BF13" s="421"/>
      <c r="BG13" s="421"/>
      <c r="BH13" s="421"/>
      <c r="BI13" s="421"/>
      <c r="BJ13" s="421"/>
      <c r="BK13" s="421"/>
      <c r="BL13" s="421"/>
      <c r="BM13" s="422"/>
      <c r="BN13" s="406">
        <v>-32672</v>
      </c>
      <c r="BO13" s="407"/>
      <c r="BP13" s="407"/>
      <c r="BQ13" s="407"/>
      <c r="BR13" s="407"/>
      <c r="BS13" s="407"/>
      <c r="BT13" s="407"/>
      <c r="BU13" s="408"/>
      <c r="BV13" s="406">
        <v>-26899</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4.2</v>
      </c>
      <c r="CU13" s="404"/>
      <c r="CV13" s="404"/>
      <c r="CW13" s="404"/>
      <c r="CX13" s="404"/>
      <c r="CY13" s="404"/>
      <c r="CZ13" s="404"/>
      <c r="DA13" s="405"/>
      <c r="DB13" s="403">
        <v>4.0999999999999996</v>
      </c>
      <c r="DC13" s="404"/>
      <c r="DD13" s="404"/>
      <c r="DE13" s="404"/>
      <c r="DF13" s="404"/>
      <c r="DG13" s="404"/>
      <c r="DH13" s="404"/>
      <c r="DI13" s="405"/>
    </row>
    <row r="14" spans="1:119" ht="18.75" customHeight="1" thickBot="1" x14ac:dyDescent="0.2">
      <c r="A14" s="163"/>
      <c r="B14" s="515"/>
      <c r="C14" s="516"/>
      <c r="D14" s="516"/>
      <c r="E14" s="516"/>
      <c r="F14" s="516"/>
      <c r="G14" s="516"/>
      <c r="H14" s="516"/>
      <c r="I14" s="516"/>
      <c r="J14" s="516"/>
      <c r="K14" s="517"/>
      <c r="L14" s="480" t="s">
        <v>135</v>
      </c>
      <c r="M14" s="533"/>
      <c r="N14" s="533"/>
      <c r="O14" s="533"/>
      <c r="P14" s="533"/>
      <c r="Q14" s="534"/>
      <c r="R14" s="493">
        <v>3095</v>
      </c>
      <c r="S14" s="494"/>
      <c r="T14" s="494"/>
      <c r="U14" s="494"/>
      <c r="V14" s="495"/>
      <c r="W14" s="497"/>
      <c r="X14" s="395"/>
      <c r="Y14" s="395"/>
      <c r="Z14" s="395"/>
      <c r="AA14" s="395"/>
      <c r="AB14" s="396"/>
      <c r="AC14" s="486">
        <v>35.6</v>
      </c>
      <c r="AD14" s="487"/>
      <c r="AE14" s="487"/>
      <c r="AF14" s="487"/>
      <c r="AG14" s="488"/>
      <c r="AH14" s="486">
        <v>36.4</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t="s">
        <v>122</v>
      </c>
      <c r="CU14" s="504"/>
      <c r="CV14" s="504"/>
      <c r="CW14" s="504"/>
      <c r="CX14" s="504"/>
      <c r="CY14" s="504"/>
      <c r="CZ14" s="504"/>
      <c r="DA14" s="505"/>
      <c r="DB14" s="503" t="s">
        <v>122</v>
      </c>
      <c r="DC14" s="504"/>
      <c r="DD14" s="504"/>
      <c r="DE14" s="504"/>
      <c r="DF14" s="504"/>
      <c r="DG14" s="504"/>
      <c r="DH14" s="504"/>
      <c r="DI14" s="505"/>
    </row>
    <row r="15" spans="1:119" ht="18.75" customHeight="1" x14ac:dyDescent="0.15">
      <c r="A15" s="163"/>
      <c r="B15" s="515"/>
      <c r="C15" s="516"/>
      <c r="D15" s="516"/>
      <c r="E15" s="516"/>
      <c r="F15" s="516"/>
      <c r="G15" s="516"/>
      <c r="H15" s="516"/>
      <c r="I15" s="516"/>
      <c r="J15" s="516"/>
      <c r="K15" s="517"/>
      <c r="L15" s="172"/>
      <c r="M15" s="490" t="s">
        <v>130</v>
      </c>
      <c r="N15" s="491"/>
      <c r="O15" s="491"/>
      <c r="P15" s="491"/>
      <c r="Q15" s="492"/>
      <c r="R15" s="493">
        <v>3048</v>
      </c>
      <c r="S15" s="494"/>
      <c r="T15" s="494"/>
      <c r="U15" s="494"/>
      <c r="V15" s="495"/>
      <c r="W15" s="496" t="s">
        <v>137</v>
      </c>
      <c r="X15" s="392"/>
      <c r="Y15" s="392"/>
      <c r="Z15" s="392"/>
      <c r="AA15" s="392"/>
      <c r="AB15" s="393"/>
      <c r="AC15" s="359">
        <v>326</v>
      </c>
      <c r="AD15" s="360"/>
      <c r="AE15" s="360"/>
      <c r="AF15" s="360"/>
      <c r="AG15" s="361"/>
      <c r="AH15" s="359">
        <v>397</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677601</v>
      </c>
      <c r="BO15" s="436"/>
      <c r="BP15" s="436"/>
      <c r="BQ15" s="436"/>
      <c r="BR15" s="436"/>
      <c r="BS15" s="436"/>
      <c r="BT15" s="436"/>
      <c r="BU15" s="437"/>
      <c r="BV15" s="435">
        <v>617388</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73"/>
      <c r="CU15" s="174"/>
      <c r="CV15" s="174"/>
      <c r="CW15" s="174"/>
      <c r="CX15" s="174"/>
      <c r="CY15" s="174"/>
      <c r="CZ15" s="174"/>
      <c r="DA15" s="175"/>
      <c r="DB15" s="173"/>
      <c r="DC15" s="174"/>
      <c r="DD15" s="174"/>
      <c r="DE15" s="174"/>
      <c r="DF15" s="174"/>
      <c r="DG15" s="174"/>
      <c r="DH15" s="174"/>
      <c r="DI15" s="175"/>
    </row>
    <row r="16" spans="1:119" ht="18.75" customHeight="1" x14ac:dyDescent="0.15">
      <c r="A16" s="163"/>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19.600000000000001</v>
      </c>
      <c r="AD16" s="487"/>
      <c r="AE16" s="487"/>
      <c r="AF16" s="487"/>
      <c r="AG16" s="488"/>
      <c r="AH16" s="486">
        <v>19.399999999999999</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3670513</v>
      </c>
      <c r="BO16" s="407"/>
      <c r="BP16" s="407"/>
      <c r="BQ16" s="407"/>
      <c r="BR16" s="407"/>
      <c r="BS16" s="407"/>
      <c r="BT16" s="407"/>
      <c r="BU16" s="408"/>
      <c r="BV16" s="406">
        <v>3549349</v>
      </c>
      <c r="BW16" s="407"/>
      <c r="BX16" s="407"/>
      <c r="BY16" s="407"/>
      <c r="BZ16" s="407"/>
      <c r="CA16" s="407"/>
      <c r="CB16" s="407"/>
      <c r="CC16" s="408"/>
      <c r="CD16" s="176"/>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
      <c r="A17" s="163"/>
      <c r="B17" s="518"/>
      <c r="C17" s="519"/>
      <c r="D17" s="519"/>
      <c r="E17" s="519"/>
      <c r="F17" s="519"/>
      <c r="G17" s="519"/>
      <c r="H17" s="519"/>
      <c r="I17" s="519"/>
      <c r="J17" s="519"/>
      <c r="K17" s="520"/>
      <c r="L17" s="177"/>
      <c r="M17" s="499" t="s">
        <v>143</v>
      </c>
      <c r="N17" s="500"/>
      <c r="O17" s="500"/>
      <c r="P17" s="500"/>
      <c r="Q17" s="501"/>
      <c r="R17" s="483" t="s">
        <v>144</v>
      </c>
      <c r="S17" s="484"/>
      <c r="T17" s="484"/>
      <c r="U17" s="484"/>
      <c r="V17" s="485"/>
      <c r="W17" s="496" t="s">
        <v>145</v>
      </c>
      <c r="X17" s="392"/>
      <c r="Y17" s="392"/>
      <c r="Z17" s="392"/>
      <c r="AA17" s="392"/>
      <c r="AB17" s="393"/>
      <c r="AC17" s="359">
        <v>747</v>
      </c>
      <c r="AD17" s="360"/>
      <c r="AE17" s="360"/>
      <c r="AF17" s="360"/>
      <c r="AG17" s="361"/>
      <c r="AH17" s="359">
        <v>905</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791816</v>
      </c>
      <c r="BO17" s="407"/>
      <c r="BP17" s="407"/>
      <c r="BQ17" s="407"/>
      <c r="BR17" s="407"/>
      <c r="BS17" s="407"/>
      <c r="BT17" s="407"/>
      <c r="BU17" s="408"/>
      <c r="BV17" s="406">
        <v>728771</v>
      </c>
      <c r="BW17" s="407"/>
      <c r="BX17" s="407"/>
      <c r="BY17" s="407"/>
      <c r="BZ17" s="407"/>
      <c r="CA17" s="407"/>
      <c r="CB17" s="407"/>
      <c r="CC17" s="408"/>
      <c r="CD17" s="176"/>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
      <c r="A18" s="163"/>
      <c r="B18" s="456" t="s">
        <v>147</v>
      </c>
      <c r="C18" s="457"/>
      <c r="D18" s="457"/>
      <c r="E18" s="458"/>
      <c r="F18" s="458"/>
      <c r="G18" s="458"/>
      <c r="H18" s="458"/>
      <c r="I18" s="458"/>
      <c r="J18" s="458"/>
      <c r="K18" s="458"/>
      <c r="L18" s="459">
        <v>315.06</v>
      </c>
      <c r="M18" s="459"/>
      <c r="N18" s="459"/>
      <c r="O18" s="459"/>
      <c r="P18" s="459"/>
      <c r="Q18" s="459"/>
      <c r="R18" s="460"/>
      <c r="S18" s="460"/>
      <c r="T18" s="460"/>
      <c r="U18" s="460"/>
      <c r="V18" s="461"/>
      <c r="W18" s="477"/>
      <c r="X18" s="478"/>
      <c r="Y18" s="478"/>
      <c r="Z18" s="478"/>
      <c r="AA18" s="478"/>
      <c r="AB18" s="502"/>
      <c r="AC18" s="376">
        <v>44.8</v>
      </c>
      <c r="AD18" s="377"/>
      <c r="AE18" s="377"/>
      <c r="AF18" s="377"/>
      <c r="AG18" s="462"/>
      <c r="AH18" s="376">
        <v>44.2</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2969899</v>
      </c>
      <c r="BO18" s="407"/>
      <c r="BP18" s="407"/>
      <c r="BQ18" s="407"/>
      <c r="BR18" s="407"/>
      <c r="BS18" s="407"/>
      <c r="BT18" s="407"/>
      <c r="BU18" s="408"/>
      <c r="BV18" s="406">
        <v>2515708</v>
      </c>
      <c r="BW18" s="407"/>
      <c r="BX18" s="407"/>
      <c r="BY18" s="407"/>
      <c r="BZ18" s="407"/>
      <c r="CA18" s="407"/>
      <c r="CB18" s="407"/>
      <c r="CC18" s="408"/>
      <c r="CD18" s="176"/>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
      <c r="A19" s="163"/>
      <c r="B19" s="456" t="s">
        <v>149</v>
      </c>
      <c r="C19" s="457"/>
      <c r="D19" s="457"/>
      <c r="E19" s="458"/>
      <c r="F19" s="458"/>
      <c r="G19" s="458"/>
      <c r="H19" s="458"/>
      <c r="I19" s="458"/>
      <c r="J19" s="458"/>
      <c r="K19" s="458"/>
      <c r="L19" s="466">
        <v>10</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4926563</v>
      </c>
      <c r="BO19" s="407"/>
      <c r="BP19" s="407"/>
      <c r="BQ19" s="407"/>
      <c r="BR19" s="407"/>
      <c r="BS19" s="407"/>
      <c r="BT19" s="407"/>
      <c r="BU19" s="408"/>
      <c r="BV19" s="406">
        <v>4302604</v>
      </c>
      <c r="BW19" s="407"/>
      <c r="BX19" s="407"/>
      <c r="BY19" s="407"/>
      <c r="BZ19" s="407"/>
      <c r="CA19" s="407"/>
      <c r="CB19" s="407"/>
      <c r="CC19" s="408"/>
      <c r="CD19" s="176"/>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
      <c r="A20" s="163"/>
      <c r="B20" s="456" t="s">
        <v>151</v>
      </c>
      <c r="C20" s="457"/>
      <c r="D20" s="457"/>
      <c r="E20" s="458"/>
      <c r="F20" s="458"/>
      <c r="G20" s="458"/>
      <c r="H20" s="458"/>
      <c r="I20" s="458"/>
      <c r="J20" s="458"/>
      <c r="K20" s="458"/>
      <c r="L20" s="466">
        <v>1788</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76"/>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
      <c r="A21" s="163"/>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76"/>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15">
      <c r="A22" s="163"/>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5487846</v>
      </c>
      <c r="BO22" s="436"/>
      <c r="BP22" s="436"/>
      <c r="BQ22" s="436"/>
      <c r="BR22" s="436"/>
      <c r="BS22" s="436"/>
      <c r="BT22" s="436"/>
      <c r="BU22" s="437"/>
      <c r="BV22" s="435">
        <v>5979090</v>
      </c>
      <c r="BW22" s="436"/>
      <c r="BX22" s="436"/>
      <c r="BY22" s="436"/>
      <c r="BZ22" s="436"/>
      <c r="CA22" s="436"/>
      <c r="CB22" s="436"/>
      <c r="CC22" s="437"/>
      <c r="CD22" s="176"/>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15">
      <c r="A23" s="163"/>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5412711</v>
      </c>
      <c r="BO23" s="407"/>
      <c r="BP23" s="407"/>
      <c r="BQ23" s="407"/>
      <c r="BR23" s="407"/>
      <c r="BS23" s="407"/>
      <c r="BT23" s="407"/>
      <c r="BU23" s="408"/>
      <c r="BV23" s="406">
        <v>5631945</v>
      </c>
      <c r="BW23" s="407"/>
      <c r="BX23" s="407"/>
      <c r="BY23" s="407"/>
      <c r="BZ23" s="407"/>
      <c r="CA23" s="407"/>
      <c r="CB23" s="407"/>
      <c r="CC23" s="408"/>
      <c r="CD23" s="176"/>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
      <c r="A24" s="163"/>
      <c r="B24" s="385"/>
      <c r="C24" s="386"/>
      <c r="D24" s="387"/>
      <c r="E24" s="362" t="s">
        <v>161</v>
      </c>
      <c r="F24" s="363"/>
      <c r="G24" s="363"/>
      <c r="H24" s="363"/>
      <c r="I24" s="363"/>
      <c r="J24" s="363"/>
      <c r="K24" s="364"/>
      <c r="L24" s="359">
        <v>1</v>
      </c>
      <c r="M24" s="360"/>
      <c r="N24" s="360"/>
      <c r="O24" s="360"/>
      <c r="P24" s="361"/>
      <c r="Q24" s="359">
        <v>6510</v>
      </c>
      <c r="R24" s="360"/>
      <c r="S24" s="360"/>
      <c r="T24" s="360"/>
      <c r="U24" s="360"/>
      <c r="V24" s="361"/>
      <c r="W24" s="449"/>
      <c r="X24" s="386"/>
      <c r="Y24" s="387"/>
      <c r="Z24" s="362" t="s">
        <v>162</v>
      </c>
      <c r="AA24" s="363"/>
      <c r="AB24" s="363"/>
      <c r="AC24" s="363"/>
      <c r="AD24" s="363"/>
      <c r="AE24" s="363"/>
      <c r="AF24" s="363"/>
      <c r="AG24" s="364"/>
      <c r="AH24" s="359">
        <v>80</v>
      </c>
      <c r="AI24" s="360"/>
      <c r="AJ24" s="360"/>
      <c r="AK24" s="360"/>
      <c r="AL24" s="361"/>
      <c r="AM24" s="359">
        <v>233600</v>
      </c>
      <c r="AN24" s="360"/>
      <c r="AO24" s="360"/>
      <c r="AP24" s="360"/>
      <c r="AQ24" s="360"/>
      <c r="AR24" s="361"/>
      <c r="AS24" s="359">
        <v>2920</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5467246</v>
      </c>
      <c r="BO24" s="407"/>
      <c r="BP24" s="407"/>
      <c r="BQ24" s="407"/>
      <c r="BR24" s="407"/>
      <c r="BS24" s="407"/>
      <c r="BT24" s="407"/>
      <c r="BU24" s="408"/>
      <c r="BV24" s="406">
        <v>5699285</v>
      </c>
      <c r="BW24" s="407"/>
      <c r="BX24" s="407"/>
      <c r="BY24" s="407"/>
      <c r="BZ24" s="407"/>
      <c r="CA24" s="407"/>
      <c r="CB24" s="407"/>
      <c r="CC24" s="408"/>
      <c r="CD24" s="176"/>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15">
      <c r="A25" s="163"/>
      <c r="B25" s="385"/>
      <c r="C25" s="386"/>
      <c r="D25" s="387"/>
      <c r="E25" s="362" t="s">
        <v>164</v>
      </c>
      <c r="F25" s="363"/>
      <c r="G25" s="363"/>
      <c r="H25" s="363"/>
      <c r="I25" s="363"/>
      <c r="J25" s="363"/>
      <c r="K25" s="364"/>
      <c r="L25" s="359">
        <v>1</v>
      </c>
      <c r="M25" s="360"/>
      <c r="N25" s="360"/>
      <c r="O25" s="360"/>
      <c r="P25" s="361"/>
      <c r="Q25" s="359">
        <v>5760</v>
      </c>
      <c r="R25" s="360"/>
      <c r="S25" s="360"/>
      <c r="T25" s="360"/>
      <c r="U25" s="360"/>
      <c r="V25" s="361"/>
      <c r="W25" s="449"/>
      <c r="X25" s="386"/>
      <c r="Y25" s="387"/>
      <c r="Z25" s="362" t="s">
        <v>165</v>
      </c>
      <c r="AA25" s="363"/>
      <c r="AB25" s="363"/>
      <c r="AC25" s="363"/>
      <c r="AD25" s="363"/>
      <c r="AE25" s="363"/>
      <c r="AF25" s="363"/>
      <c r="AG25" s="364"/>
      <c r="AH25" s="359" t="s">
        <v>122</v>
      </c>
      <c r="AI25" s="360"/>
      <c r="AJ25" s="360"/>
      <c r="AK25" s="360"/>
      <c r="AL25" s="361"/>
      <c r="AM25" s="359" t="s">
        <v>122</v>
      </c>
      <c r="AN25" s="360"/>
      <c r="AO25" s="360"/>
      <c r="AP25" s="360"/>
      <c r="AQ25" s="360"/>
      <c r="AR25" s="361"/>
      <c r="AS25" s="359" t="s">
        <v>122</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289889</v>
      </c>
      <c r="BO25" s="436"/>
      <c r="BP25" s="436"/>
      <c r="BQ25" s="436"/>
      <c r="BR25" s="436"/>
      <c r="BS25" s="436"/>
      <c r="BT25" s="436"/>
      <c r="BU25" s="437"/>
      <c r="BV25" s="435">
        <v>355199</v>
      </c>
      <c r="BW25" s="436"/>
      <c r="BX25" s="436"/>
      <c r="BY25" s="436"/>
      <c r="BZ25" s="436"/>
      <c r="CA25" s="436"/>
      <c r="CB25" s="436"/>
      <c r="CC25" s="437"/>
      <c r="CD25" s="176"/>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15">
      <c r="A26" s="163"/>
      <c r="B26" s="385"/>
      <c r="C26" s="386"/>
      <c r="D26" s="387"/>
      <c r="E26" s="362" t="s">
        <v>167</v>
      </c>
      <c r="F26" s="363"/>
      <c r="G26" s="363"/>
      <c r="H26" s="363"/>
      <c r="I26" s="363"/>
      <c r="J26" s="363"/>
      <c r="K26" s="364"/>
      <c r="L26" s="359">
        <v>1</v>
      </c>
      <c r="M26" s="360"/>
      <c r="N26" s="360"/>
      <c r="O26" s="360"/>
      <c r="P26" s="361"/>
      <c r="Q26" s="359">
        <v>5510</v>
      </c>
      <c r="R26" s="360"/>
      <c r="S26" s="360"/>
      <c r="T26" s="360"/>
      <c r="U26" s="360"/>
      <c r="V26" s="361"/>
      <c r="W26" s="449"/>
      <c r="X26" s="386"/>
      <c r="Y26" s="387"/>
      <c r="Z26" s="362" t="s">
        <v>168</v>
      </c>
      <c r="AA26" s="417"/>
      <c r="AB26" s="417"/>
      <c r="AC26" s="417"/>
      <c r="AD26" s="417"/>
      <c r="AE26" s="417"/>
      <c r="AF26" s="417"/>
      <c r="AG26" s="418"/>
      <c r="AH26" s="359">
        <v>4</v>
      </c>
      <c r="AI26" s="360"/>
      <c r="AJ26" s="360"/>
      <c r="AK26" s="360"/>
      <c r="AL26" s="361"/>
      <c r="AM26" s="359">
        <v>7360</v>
      </c>
      <c r="AN26" s="360"/>
      <c r="AO26" s="360"/>
      <c r="AP26" s="360"/>
      <c r="AQ26" s="360"/>
      <c r="AR26" s="361"/>
      <c r="AS26" s="359">
        <v>1840</v>
      </c>
      <c r="AT26" s="360"/>
      <c r="AU26" s="360"/>
      <c r="AV26" s="360"/>
      <c r="AW26" s="360"/>
      <c r="AX26" s="419"/>
      <c r="AY26" s="446" t="s">
        <v>169</v>
      </c>
      <c r="AZ26" s="366"/>
      <c r="BA26" s="366"/>
      <c r="BB26" s="366"/>
      <c r="BC26" s="366"/>
      <c r="BD26" s="366"/>
      <c r="BE26" s="366"/>
      <c r="BF26" s="366"/>
      <c r="BG26" s="366"/>
      <c r="BH26" s="366"/>
      <c r="BI26" s="366"/>
      <c r="BJ26" s="366"/>
      <c r="BK26" s="366"/>
      <c r="BL26" s="366"/>
      <c r="BM26" s="447"/>
      <c r="BN26" s="406" t="s">
        <v>122</v>
      </c>
      <c r="BO26" s="407"/>
      <c r="BP26" s="407"/>
      <c r="BQ26" s="407"/>
      <c r="BR26" s="407"/>
      <c r="BS26" s="407"/>
      <c r="BT26" s="407"/>
      <c r="BU26" s="408"/>
      <c r="BV26" s="406" t="s">
        <v>122</v>
      </c>
      <c r="BW26" s="407"/>
      <c r="BX26" s="407"/>
      <c r="BY26" s="407"/>
      <c r="BZ26" s="407"/>
      <c r="CA26" s="407"/>
      <c r="CB26" s="407"/>
      <c r="CC26" s="408"/>
      <c r="CD26" s="176"/>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
      <c r="A27" s="163"/>
      <c r="B27" s="385"/>
      <c r="C27" s="386"/>
      <c r="D27" s="387"/>
      <c r="E27" s="362" t="s">
        <v>170</v>
      </c>
      <c r="F27" s="363"/>
      <c r="G27" s="363"/>
      <c r="H27" s="363"/>
      <c r="I27" s="363"/>
      <c r="J27" s="363"/>
      <c r="K27" s="364"/>
      <c r="L27" s="359">
        <v>1</v>
      </c>
      <c r="M27" s="360"/>
      <c r="N27" s="360"/>
      <c r="O27" s="360"/>
      <c r="P27" s="361"/>
      <c r="Q27" s="359">
        <v>2680</v>
      </c>
      <c r="R27" s="360"/>
      <c r="S27" s="360"/>
      <c r="T27" s="360"/>
      <c r="U27" s="360"/>
      <c r="V27" s="361"/>
      <c r="W27" s="449"/>
      <c r="X27" s="386"/>
      <c r="Y27" s="387"/>
      <c r="Z27" s="362" t="s">
        <v>171</v>
      </c>
      <c r="AA27" s="363"/>
      <c r="AB27" s="363"/>
      <c r="AC27" s="363"/>
      <c r="AD27" s="363"/>
      <c r="AE27" s="363"/>
      <c r="AF27" s="363"/>
      <c r="AG27" s="364"/>
      <c r="AH27" s="359" t="s">
        <v>122</v>
      </c>
      <c r="AI27" s="360"/>
      <c r="AJ27" s="360"/>
      <c r="AK27" s="360"/>
      <c r="AL27" s="361"/>
      <c r="AM27" s="359" t="s">
        <v>122</v>
      </c>
      <c r="AN27" s="360"/>
      <c r="AO27" s="360"/>
      <c r="AP27" s="360"/>
      <c r="AQ27" s="360"/>
      <c r="AR27" s="361"/>
      <c r="AS27" s="359" t="s">
        <v>122</v>
      </c>
      <c r="AT27" s="360"/>
      <c r="AU27" s="360"/>
      <c r="AV27" s="360"/>
      <c r="AW27" s="360"/>
      <c r="AX27" s="419"/>
      <c r="AY27" s="443" t="s">
        <v>172</v>
      </c>
      <c r="AZ27" s="444"/>
      <c r="BA27" s="444"/>
      <c r="BB27" s="444"/>
      <c r="BC27" s="444"/>
      <c r="BD27" s="444"/>
      <c r="BE27" s="444"/>
      <c r="BF27" s="444"/>
      <c r="BG27" s="444"/>
      <c r="BH27" s="444"/>
      <c r="BI27" s="444"/>
      <c r="BJ27" s="444"/>
      <c r="BK27" s="444"/>
      <c r="BL27" s="444"/>
      <c r="BM27" s="445"/>
      <c r="BN27" s="440">
        <v>680960</v>
      </c>
      <c r="BO27" s="441"/>
      <c r="BP27" s="441"/>
      <c r="BQ27" s="441"/>
      <c r="BR27" s="441"/>
      <c r="BS27" s="441"/>
      <c r="BT27" s="441"/>
      <c r="BU27" s="442"/>
      <c r="BV27" s="440">
        <v>678614</v>
      </c>
      <c r="BW27" s="441"/>
      <c r="BX27" s="441"/>
      <c r="BY27" s="441"/>
      <c r="BZ27" s="441"/>
      <c r="CA27" s="441"/>
      <c r="CB27" s="441"/>
      <c r="CC27" s="442"/>
      <c r="CD27" s="178"/>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15">
      <c r="A28" s="163"/>
      <c r="B28" s="385"/>
      <c r="C28" s="386"/>
      <c r="D28" s="387"/>
      <c r="E28" s="362" t="s">
        <v>173</v>
      </c>
      <c r="F28" s="363"/>
      <c r="G28" s="363"/>
      <c r="H28" s="363"/>
      <c r="I28" s="363"/>
      <c r="J28" s="363"/>
      <c r="K28" s="364"/>
      <c r="L28" s="359">
        <v>1</v>
      </c>
      <c r="M28" s="360"/>
      <c r="N28" s="360"/>
      <c r="O28" s="360"/>
      <c r="P28" s="361"/>
      <c r="Q28" s="359">
        <v>2140</v>
      </c>
      <c r="R28" s="360"/>
      <c r="S28" s="360"/>
      <c r="T28" s="360"/>
      <c r="U28" s="360"/>
      <c r="V28" s="361"/>
      <c r="W28" s="449"/>
      <c r="X28" s="386"/>
      <c r="Y28" s="387"/>
      <c r="Z28" s="362" t="s">
        <v>174</v>
      </c>
      <c r="AA28" s="363"/>
      <c r="AB28" s="363"/>
      <c r="AC28" s="363"/>
      <c r="AD28" s="363"/>
      <c r="AE28" s="363"/>
      <c r="AF28" s="363"/>
      <c r="AG28" s="364"/>
      <c r="AH28" s="359" t="s">
        <v>122</v>
      </c>
      <c r="AI28" s="360"/>
      <c r="AJ28" s="360"/>
      <c r="AK28" s="360"/>
      <c r="AL28" s="361"/>
      <c r="AM28" s="359" t="s">
        <v>122</v>
      </c>
      <c r="AN28" s="360"/>
      <c r="AO28" s="360"/>
      <c r="AP28" s="360"/>
      <c r="AQ28" s="360"/>
      <c r="AR28" s="361"/>
      <c r="AS28" s="359" t="s">
        <v>122</v>
      </c>
      <c r="AT28" s="360"/>
      <c r="AU28" s="360"/>
      <c r="AV28" s="360"/>
      <c r="AW28" s="360"/>
      <c r="AX28" s="419"/>
      <c r="AY28" s="423" t="s">
        <v>175</v>
      </c>
      <c r="AZ28" s="424"/>
      <c r="BA28" s="424"/>
      <c r="BB28" s="425"/>
      <c r="BC28" s="432" t="s">
        <v>46</v>
      </c>
      <c r="BD28" s="433"/>
      <c r="BE28" s="433"/>
      <c r="BF28" s="433"/>
      <c r="BG28" s="433"/>
      <c r="BH28" s="433"/>
      <c r="BI28" s="433"/>
      <c r="BJ28" s="433"/>
      <c r="BK28" s="433"/>
      <c r="BL28" s="433"/>
      <c r="BM28" s="434"/>
      <c r="BN28" s="435">
        <v>501479</v>
      </c>
      <c r="BO28" s="436"/>
      <c r="BP28" s="436"/>
      <c r="BQ28" s="436"/>
      <c r="BR28" s="436"/>
      <c r="BS28" s="436"/>
      <c r="BT28" s="436"/>
      <c r="BU28" s="437"/>
      <c r="BV28" s="435">
        <v>758718</v>
      </c>
      <c r="BW28" s="436"/>
      <c r="BX28" s="436"/>
      <c r="BY28" s="436"/>
      <c r="BZ28" s="436"/>
      <c r="CA28" s="436"/>
      <c r="CB28" s="436"/>
      <c r="CC28" s="437"/>
      <c r="CD28" s="176"/>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15">
      <c r="A29" s="163"/>
      <c r="B29" s="385"/>
      <c r="C29" s="386"/>
      <c r="D29" s="387"/>
      <c r="E29" s="362" t="s">
        <v>176</v>
      </c>
      <c r="F29" s="363"/>
      <c r="G29" s="363"/>
      <c r="H29" s="363"/>
      <c r="I29" s="363"/>
      <c r="J29" s="363"/>
      <c r="K29" s="364"/>
      <c r="L29" s="359">
        <v>8</v>
      </c>
      <c r="M29" s="360"/>
      <c r="N29" s="360"/>
      <c r="O29" s="360"/>
      <c r="P29" s="361"/>
      <c r="Q29" s="359">
        <v>1920</v>
      </c>
      <c r="R29" s="360"/>
      <c r="S29" s="360"/>
      <c r="T29" s="360"/>
      <c r="U29" s="360"/>
      <c r="V29" s="361"/>
      <c r="W29" s="450"/>
      <c r="X29" s="451"/>
      <c r="Y29" s="452"/>
      <c r="Z29" s="362" t="s">
        <v>177</v>
      </c>
      <c r="AA29" s="363"/>
      <c r="AB29" s="363"/>
      <c r="AC29" s="363"/>
      <c r="AD29" s="363"/>
      <c r="AE29" s="363"/>
      <c r="AF29" s="363"/>
      <c r="AG29" s="364"/>
      <c r="AH29" s="359">
        <v>80</v>
      </c>
      <c r="AI29" s="360"/>
      <c r="AJ29" s="360"/>
      <c r="AK29" s="360"/>
      <c r="AL29" s="361"/>
      <c r="AM29" s="359">
        <v>233600</v>
      </c>
      <c r="AN29" s="360"/>
      <c r="AO29" s="360"/>
      <c r="AP29" s="360"/>
      <c r="AQ29" s="360"/>
      <c r="AR29" s="361"/>
      <c r="AS29" s="359">
        <v>2920</v>
      </c>
      <c r="AT29" s="360"/>
      <c r="AU29" s="360"/>
      <c r="AV29" s="360"/>
      <c r="AW29" s="360"/>
      <c r="AX29" s="419"/>
      <c r="AY29" s="426"/>
      <c r="AZ29" s="427"/>
      <c r="BA29" s="427"/>
      <c r="BB29" s="428"/>
      <c r="BC29" s="420" t="s">
        <v>178</v>
      </c>
      <c r="BD29" s="421"/>
      <c r="BE29" s="421"/>
      <c r="BF29" s="421"/>
      <c r="BG29" s="421"/>
      <c r="BH29" s="421"/>
      <c r="BI29" s="421"/>
      <c r="BJ29" s="421"/>
      <c r="BK29" s="421"/>
      <c r="BL29" s="421"/>
      <c r="BM29" s="422"/>
      <c r="BN29" s="406">
        <v>2935542</v>
      </c>
      <c r="BO29" s="407"/>
      <c r="BP29" s="407"/>
      <c r="BQ29" s="407"/>
      <c r="BR29" s="407"/>
      <c r="BS29" s="407"/>
      <c r="BT29" s="407"/>
      <c r="BU29" s="408"/>
      <c r="BV29" s="406">
        <v>3136391</v>
      </c>
      <c r="BW29" s="407"/>
      <c r="BX29" s="407"/>
      <c r="BY29" s="407"/>
      <c r="BZ29" s="407"/>
      <c r="CA29" s="407"/>
      <c r="CB29" s="407"/>
      <c r="CC29" s="408"/>
      <c r="CD29" s="178"/>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
      <c r="A30" s="163"/>
      <c r="B30" s="388"/>
      <c r="C30" s="389"/>
      <c r="D30" s="390"/>
      <c r="E30" s="367"/>
      <c r="F30" s="368"/>
      <c r="G30" s="368"/>
      <c r="H30" s="368"/>
      <c r="I30" s="368"/>
      <c r="J30" s="368"/>
      <c r="K30" s="369"/>
      <c r="L30" s="370"/>
      <c r="M30" s="371"/>
      <c r="N30" s="371"/>
      <c r="O30" s="371"/>
      <c r="P30" s="372"/>
      <c r="Q30" s="370"/>
      <c r="R30" s="371"/>
      <c r="S30" s="371"/>
      <c r="T30" s="371"/>
      <c r="U30" s="371"/>
      <c r="V30" s="372"/>
      <c r="W30" s="373" t="s">
        <v>179</v>
      </c>
      <c r="X30" s="374"/>
      <c r="Y30" s="374"/>
      <c r="Z30" s="374"/>
      <c r="AA30" s="374"/>
      <c r="AB30" s="374"/>
      <c r="AC30" s="374"/>
      <c r="AD30" s="374"/>
      <c r="AE30" s="374"/>
      <c r="AF30" s="374"/>
      <c r="AG30" s="375"/>
      <c r="AH30" s="376">
        <v>92.8</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4661913</v>
      </c>
      <c r="BO30" s="441"/>
      <c r="BP30" s="441"/>
      <c r="BQ30" s="441"/>
      <c r="BR30" s="441"/>
      <c r="BS30" s="441"/>
      <c r="BT30" s="441"/>
      <c r="BU30" s="442"/>
      <c r="BV30" s="440">
        <v>3907622</v>
      </c>
      <c r="BW30" s="441"/>
      <c r="BX30" s="441"/>
      <c r="BY30" s="441"/>
      <c r="BZ30" s="441"/>
      <c r="CA30" s="441"/>
      <c r="CB30" s="441"/>
      <c r="CC30" s="442"/>
      <c r="CD30" s="179"/>
      <c r="CE30" s="180"/>
      <c r="CF30" s="180"/>
      <c r="CG30" s="180"/>
      <c r="CH30" s="180"/>
      <c r="CI30" s="180"/>
      <c r="CJ30" s="180"/>
      <c r="CK30" s="180"/>
      <c r="CL30" s="180"/>
      <c r="CM30" s="180"/>
      <c r="CN30" s="180"/>
      <c r="CO30" s="180"/>
      <c r="CP30" s="180"/>
      <c r="CQ30" s="180"/>
      <c r="CR30" s="180"/>
      <c r="CS30" s="181"/>
      <c r="CT30" s="182"/>
      <c r="CU30" s="183"/>
      <c r="CV30" s="183"/>
      <c r="CW30" s="183"/>
      <c r="CX30" s="183"/>
      <c r="CY30" s="183"/>
      <c r="CZ30" s="183"/>
      <c r="DA30" s="184"/>
      <c r="DB30" s="182"/>
      <c r="DC30" s="183"/>
      <c r="DD30" s="183"/>
      <c r="DE30" s="183"/>
      <c r="DF30" s="183"/>
      <c r="DG30" s="183"/>
      <c r="DH30" s="183"/>
      <c r="DI30" s="184"/>
    </row>
    <row r="31" spans="1:113" ht="13.5" customHeight="1" x14ac:dyDescent="0.15">
      <c r="A31" s="163"/>
      <c r="B31" s="185"/>
      <c r="DI31" s="186"/>
    </row>
    <row r="32" spans="1:113" ht="13.5" customHeight="1" x14ac:dyDescent="0.15">
      <c r="A32" s="163"/>
      <c r="B32" s="187"/>
      <c r="C32" s="365" t="s">
        <v>180</v>
      </c>
      <c r="D32" s="365"/>
      <c r="E32" s="365"/>
      <c r="F32" s="365"/>
      <c r="G32" s="365"/>
      <c r="H32" s="365"/>
      <c r="I32" s="365"/>
      <c r="J32" s="365"/>
      <c r="K32" s="365"/>
      <c r="L32" s="365"/>
      <c r="M32" s="365"/>
      <c r="N32" s="365"/>
      <c r="O32" s="365"/>
      <c r="P32" s="365"/>
      <c r="Q32" s="365"/>
      <c r="R32" s="365"/>
      <c r="S32" s="365"/>
      <c r="U32" s="366" t="s">
        <v>181</v>
      </c>
      <c r="V32" s="366"/>
      <c r="W32" s="366"/>
      <c r="X32" s="366"/>
      <c r="Y32" s="366"/>
      <c r="Z32" s="366"/>
      <c r="AA32" s="366"/>
      <c r="AB32" s="366"/>
      <c r="AC32" s="366"/>
      <c r="AD32" s="366"/>
      <c r="AE32" s="366"/>
      <c r="AF32" s="366"/>
      <c r="AG32" s="366"/>
      <c r="AH32" s="366"/>
      <c r="AI32" s="366"/>
      <c r="AJ32" s="366"/>
      <c r="AK32" s="366"/>
      <c r="AM32" s="366" t="s">
        <v>182</v>
      </c>
      <c r="AN32" s="366"/>
      <c r="AO32" s="366"/>
      <c r="AP32" s="366"/>
      <c r="AQ32" s="366"/>
      <c r="AR32" s="366"/>
      <c r="AS32" s="366"/>
      <c r="AT32" s="366"/>
      <c r="AU32" s="366"/>
      <c r="AV32" s="366"/>
      <c r="AW32" s="366"/>
      <c r="AX32" s="366"/>
      <c r="AY32" s="366"/>
      <c r="AZ32" s="366"/>
      <c r="BA32" s="366"/>
      <c r="BB32" s="366"/>
      <c r="BC32" s="366"/>
      <c r="BE32" s="366" t="s">
        <v>183</v>
      </c>
      <c r="BF32" s="366"/>
      <c r="BG32" s="366"/>
      <c r="BH32" s="366"/>
      <c r="BI32" s="366"/>
      <c r="BJ32" s="366"/>
      <c r="BK32" s="366"/>
      <c r="BL32" s="366"/>
      <c r="BM32" s="366"/>
      <c r="BN32" s="366"/>
      <c r="BO32" s="366"/>
      <c r="BP32" s="366"/>
      <c r="BQ32" s="366"/>
      <c r="BR32" s="366"/>
      <c r="BS32" s="366"/>
      <c r="BT32" s="366"/>
      <c r="BU32" s="366"/>
      <c r="BW32" s="366" t="s">
        <v>184</v>
      </c>
      <c r="BX32" s="366"/>
      <c r="BY32" s="366"/>
      <c r="BZ32" s="366"/>
      <c r="CA32" s="366"/>
      <c r="CB32" s="366"/>
      <c r="CC32" s="366"/>
      <c r="CD32" s="366"/>
      <c r="CE32" s="366"/>
      <c r="CF32" s="366"/>
      <c r="CG32" s="366"/>
      <c r="CH32" s="366"/>
      <c r="CI32" s="366"/>
      <c r="CJ32" s="366"/>
      <c r="CK32" s="366"/>
      <c r="CL32" s="366"/>
      <c r="CM32" s="366"/>
      <c r="CO32" s="366" t="s">
        <v>185</v>
      </c>
      <c r="CP32" s="366"/>
      <c r="CQ32" s="366"/>
      <c r="CR32" s="366"/>
      <c r="CS32" s="366"/>
      <c r="CT32" s="366"/>
      <c r="CU32" s="366"/>
      <c r="CV32" s="366"/>
      <c r="CW32" s="366"/>
      <c r="CX32" s="366"/>
      <c r="CY32" s="366"/>
      <c r="CZ32" s="366"/>
      <c r="DA32" s="366"/>
      <c r="DB32" s="366"/>
      <c r="DC32" s="366"/>
      <c r="DD32" s="366"/>
      <c r="DE32" s="366"/>
      <c r="DI32" s="186"/>
    </row>
    <row r="33" spans="1:113" ht="13.5" customHeight="1" x14ac:dyDescent="0.15">
      <c r="A33" s="163"/>
      <c r="B33" s="187"/>
      <c r="C33" s="358" t="s">
        <v>186</v>
      </c>
      <c r="D33" s="358"/>
      <c r="E33" s="357" t="s">
        <v>187</v>
      </c>
      <c r="F33" s="357"/>
      <c r="G33" s="357"/>
      <c r="H33" s="357"/>
      <c r="I33" s="357"/>
      <c r="J33" s="357"/>
      <c r="K33" s="357"/>
      <c r="L33" s="357"/>
      <c r="M33" s="357"/>
      <c r="N33" s="357"/>
      <c r="O33" s="357"/>
      <c r="P33" s="357"/>
      <c r="Q33" s="357"/>
      <c r="R33" s="357"/>
      <c r="S33" s="357"/>
      <c r="T33" s="188"/>
      <c r="U33" s="358" t="s">
        <v>186</v>
      </c>
      <c r="V33" s="358"/>
      <c r="W33" s="357" t="s">
        <v>187</v>
      </c>
      <c r="X33" s="357"/>
      <c r="Y33" s="357"/>
      <c r="Z33" s="357"/>
      <c r="AA33" s="357"/>
      <c r="AB33" s="357"/>
      <c r="AC33" s="357"/>
      <c r="AD33" s="357"/>
      <c r="AE33" s="357"/>
      <c r="AF33" s="357"/>
      <c r="AG33" s="357"/>
      <c r="AH33" s="357"/>
      <c r="AI33" s="357"/>
      <c r="AJ33" s="357"/>
      <c r="AK33" s="357"/>
      <c r="AL33" s="188"/>
      <c r="AM33" s="358" t="s">
        <v>186</v>
      </c>
      <c r="AN33" s="358"/>
      <c r="AO33" s="357" t="s">
        <v>187</v>
      </c>
      <c r="AP33" s="357"/>
      <c r="AQ33" s="357"/>
      <c r="AR33" s="357"/>
      <c r="AS33" s="357"/>
      <c r="AT33" s="357"/>
      <c r="AU33" s="357"/>
      <c r="AV33" s="357"/>
      <c r="AW33" s="357"/>
      <c r="AX33" s="357"/>
      <c r="AY33" s="357"/>
      <c r="AZ33" s="357"/>
      <c r="BA33" s="357"/>
      <c r="BB33" s="357"/>
      <c r="BC33" s="357"/>
      <c r="BD33" s="189"/>
      <c r="BE33" s="357" t="s">
        <v>188</v>
      </c>
      <c r="BF33" s="357"/>
      <c r="BG33" s="357" t="s">
        <v>189</v>
      </c>
      <c r="BH33" s="357"/>
      <c r="BI33" s="357"/>
      <c r="BJ33" s="357"/>
      <c r="BK33" s="357"/>
      <c r="BL33" s="357"/>
      <c r="BM33" s="357"/>
      <c r="BN33" s="357"/>
      <c r="BO33" s="357"/>
      <c r="BP33" s="357"/>
      <c r="BQ33" s="357"/>
      <c r="BR33" s="357"/>
      <c r="BS33" s="357"/>
      <c r="BT33" s="357"/>
      <c r="BU33" s="357"/>
      <c r="BV33" s="189"/>
      <c r="BW33" s="358" t="s">
        <v>188</v>
      </c>
      <c r="BX33" s="358"/>
      <c r="BY33" s="357" t="s">
        <v>190</v>
      </c>
      <c r="BZ33" s="357"/>
      <c r="CA33" s="357"/>
      <c r="CB33" s="357"/>
      <c r="CC33" s="357"/>
      <c r="CD33" s="357"/>
      <c r="CE33" s="357"/>
      <c r="CF33" s="357"/>
      <c r="CG33" s="357"/>
      <c r="CH33" s="357"/>
      <c r="CI33" s="357"/>
      <c r="CJ33" s="357"/>
      <c r="CK33" s="357"/>
      <c r="CL33" s="357"/>
      <c r="CM33" s="357"/>
      <c r="CN33" s="188"/>
      <c r="CO33" s="358" t="s">
        <v>186</v>
      </c>
      <c r="CP33" s="358"/>
      <c r="CQ33" s="357" t="s">
        <v>191</v>
      </c>
      <c r="CR33" s="357"/>
      <c r="CS33" s="357"/>
      <c r="CT33" s="357"/>
      <c r="CU33" s="357"/>
      <c r="CV33" s="357"/>
      <c r="CW33" s="357"/>
      <c r="CX33" s="357"/>
      <c r="CY33" s="357"/>
      <c r="CZ33" s="357"/>
      <c r="DA33" s="357"/>
      <c r="DB33" s="357"/>
      <c r="DC33" s="357"/>
      <c r="DD33" s="357"/>
      <c r="DE33" s="357"/>
      <c r="DF33" s="188"/>
      <c r="DG33" s="356" t="s">
        <v>192</v>
      </c>
      <c r="DH33" s="356"/>
      <c r="DI33" s="190"/>
    </row>
    <row r="34" spans="1:113" ht="32.25" customHeight="1" x14ac:dyDescent="0.15">
      <c r="A34" s="163"/>
      <c r="B34" s="187"/>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63"/>
      <c r="U34" s="354">
        <f>IF(W34="","",MAX(C34:D43)+1)</f>
        <v>2</v>
      </c>
      <c r="V34" s="354"/>
      <c r="W34" s="355" t="str">
        <f>IF('各会計、関係団体の財政状況及び健全化判断比率'!B28="","",'各会計、関係団体の財政状況及び健全化判断比率'!B28)</f>
        <v>国民健康保険特別会計</v>
      </c>
      <c r="X34" s="355"/>
      <c r="Y34" s="355"/>
      <c r="Z34" s="355"/>
      <c r="AA34" s="355"/>
      <c r="AB34" s="355"/>
      <c r="AC34" s="355"/>
      <c r="AD34" s="355"/>
      <c r="AE34" s="355"/>
      <c r="AF34" s="355"/>
      <c r="AG34" s="355"/>
      <c r="AH34" s="355"/>
      <c r="AI34" s="355"/>
      <c r="AJ34" s="355"/>
      <c r="AK34" s="355"/>
      <c r="AL34" s="163"/>
      <c r="AM34" s="354">
        <f>IF(AO34="","",MAX(C34:D43,U34:V43)+1)</f>
        <v>5</v>
      </c>
      <c r="AN34" s="354"/>
      <c r="AO34" s="355" t="str">
        <f>IF('各会計、関係団体の財政状況及び健全化判断比率'!B31="","",'各会計、関係団体の財政状況及び健全化判断比率'!B31)</f>
        <v>簡易水道事業会計</v>
      </c>
      <c r="AP34" s="355"/>
      <c r="AQ34" s="355"/>
      <c r="AR34" s="355"/>
      <c r="AS34" s="355"/>
      <c r="AT34" s="355"/>
      <c r="AU34" s="355"/>
      <c r="AV34" s="355"/>
      <c r="AW34" s="355"/>
      <c r="AX34" s="355"/>
      <c r="AY34" s="355"/>
      <c r="AZ34" s="355"/>
      <c r="BA34" s="355"/>
      <c r="BB34" s="355"/>
      <c r="BC34" s="355"/>
      <c r="BD34" s="163"/>
      <c r="BE34" s="354" t="str">
        <f>IF(BG34="","",MAX(C34:D43,U34:V43,AM34:AN43)+1)</f>
        <v/>
      </c>
      <c r="BF34" s="354"/>
      <c r="BG34" s="355"/>
      <c r="BH34" s="355"/>
      <c r="BI34" s="355"/>
      <c r="BJ34" s="355"/>
      <c r="BK34" s="355"/>
      <c r="BL34" s="355"/>
      <c r="BM34" s="355"/>
      <c r="BN34" s="355"/>
      <c r="BO34" s="355"/>
      <c r="BP34" s="355"/>
      <c r="BQ34" s="355"/>
      <c r="BR34" s="355"/>
      <c r="BS34" s="355"/>
      <c r="BT34" s="355"/>
      <c r="BU34" s="355"/>
      <c r="BV34" s="163"/>
      <c r="BW34" s="354">
        <f>IF(BY34="","",MAX(C34:D43,U34:V43,AM34:AN43,BE34:BF43)+1)</f>
        <v>6</v>
      </c>
      <c r="BX34" s="354"/>
      <c r="BY34" s="355" t="str">
        <f>IF('各会計、関係団体の財政状況及び健全化判断比率'!B68="","",'各会計、関係団体の財政状況及び健全化判断比率'!B68)</f>
        <v>嶺北広域行政事務組合　一般会計</v>
      </c>
      <c r="BZ34" s="355"/>
      <c r="CA34" s="355"/>
      <c r="CB34" s="355"/>
      <c r="CC34" s="355"/>
      <c r="CD34" s="355"/>
      <c r="CE34" s="355"/>
      <c r="CF34" s="355"/>
      <c r="CG34" s="355"/>
      <c r="CH34" s="355"/>
      <c r="CI34" s="355"/>
      <c r="CJ34" s="355"/>
      <c r="CK34" s="355"/>
      <c r="CL34" s="355"/>
      <c r="CM34" s="355"/>
      <c r="CN34" s="163"/>
      <c r="CO34" s="354">
        <f>IF(CQ34="","",MAX(C34:D43,U34:V43,AM34:AN43,BE34:BF43,BW34:BX43)+1)</f>
        <v>13</v>
      </c>
      <c r="CP34" s="354"/>
      <c r="CQ34" s="355" t="str">
        <f>IF('各会計、関係団体の財政状況及び健全化判断比率'!BS7="","",'各会計、関係団体の財政状況及び健全化判断比率'!BS7)</f>
        <v>大豊町観光開発協会</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190"/>
    </row>
    <row r="35" spans="1:113" ht="32.25" customHeight="1" x14ac:dyDescent="0.15">
      <c r="A35" s="163"/>
      <c r="B35" s="187"/>
      <c r="C35" s="354" t="str">
        <f>IF(E35="","",C34+1)</f>
        <v/>
      </c>
      <c r="D35" s="354"/>
      <c r="E35" s="355" t="str">
        <f>IF('各会計、関係団体の財政状況及び健全化判断比率'!B8="","",'各会計、関係団体の財政状況及び健全化判断比率'!B8)</f>
        <v/>
      </c>
      <c r="F35" s="355"/>
      <c r="G35" s="355"/>
      <c r="H35" s="355"/>
      <c r="I35" s="355"/>
      <c r="J35" s="355"/>
      <c r="K35" s="355"/>
      <c r="L35" s="355"/>
      <c r="M35" s="355"/>
      <c r="N35" s="355"/>
      <c r="O35" s="355"/>
      <c r="P35" s="355"/>
      <c r="Q35" s="355"/>
      <c r="R35" s="355"/>
      <c r="S35" s="355"/>
      <c r="T35" s="163"/>
      <c r="U35" s="354">
        <f>IF(W35="","",U34+1)</f>
        <v>3</v>
      </c>
      <c r="V35" s="354"/>
      <c r="W35" s="355" t="str">
        <f>IF('各会計、関係団体の財政状況及び健全化判断比率'!B29="","",'各会計、関係団体の財政状況及び健全化判断比率'!B29)</f>
        <v>介護保険特別会計</v>
      </c>
      <c r="X35" s="355"/>
      <c r="Y35" s="355"/>
      <c r="Z35" s="355"/>
      <c r="AA35" s="355"/>
      <c r="AB35" s="355"/>
      <c r="AC35" s="355"/>
      <c r="AD35" s="355"/>
      <c r="AE35" s="355"/>
      <c r="AF35" s="355"/>
      <c r="AG35" s="355"/>
      <c r="AH35" s="355"/>
      <c r="AI35" s="355"/>
      <c r="AJ35" s="355"/>
      <c r="AK35" s="355"/>
      <c r="AL35" s="163"/>
      <c r="AM35" s="354" t="str">
        <f t="shared" ref="AM35:AM43" si="0">IF(AO35="","",AM34+1)</f>
        <v/>
      </c>
      <c r="AN35" s="354"/>
      <c r="AO35" s="355"/>
      <c r="AP35" s="355"/>
      <c r="AQ35" s="355"/>
      <c r="AR35" s="355"/>
      <c r="AS35" s="355"/>
      <c r="AT35" s="355"/>
      <c r="AU35" s="355"/>
      <c r="AV35" s="355"/>
      <c r="AW35" s="355"/>
      <c r="AX35" s="355"/>
      <c r="AY35" s="355"/>
      <c r="AZ35" s="355"/>
      <c r="BA35" s="355"/>
      <c r="BB35" s="355"/>
      <c r="BC35" s="355"/>
      <c r="BD35" s="163"/>
      <c r="BE35" s="354" t="str">
        <f t="shared" ref="BE35:BE43" si="1">IF(BG35="","",BE34+1)</f>
        <v/>
      </c>
      <c r="BF35" s="354"/>
      <c r="BG35" s="355"/>
      <c r="BH35" s="355"/>
      <c r="BI35" s="355"/>
      <c r="BJ35" s="355"/>
      <c r="BK35" s="355"/>
      <c r="BL35" s="355"/>
      <c r="BM35" s="355"/>
      <c r="BN35" s="355"/>
      <c r="BO35" s="355"/>
      <c r="BP35" s="355"/>
      <c r="BQ35" s="355"/>
      <c r="BR35" s="355"/>
      <c r="BS35" s="355"/>
      <c r="BT35" s="355"/>
      <c r="BU35" s="355"/>
      <c r="BV35" s="163"/>
      <c r="BW35" s="354">
        <f t="shared" ref="BW35:BW43" si="2">IF(BY35="","",BW34+1)</f>
        <v>7</v>
      </c>
      <c r="BX35" s="354"/>
      <c r="BY35" s="355" t="str">
        <f>IF('各会計、関係団体の財政状況及び健全化判断比率'!B69="","",'各会計、関係団体の財政状況及び健全化判断比率'!B69)</f>
        <v>嶺北広域行政事務組合　介護認定審査事務特別会計</v>
      </c>
      <c r="BZ35" s="355"/>
      <c r="CA35" s="355"/>
      <c r="CB35" s="355"/>
      <c r="CC35" s="355"/>
      <c r="CD35" s="355"/>
      <c r="CE35" s="355"/>
      <c r="CF35" s="355"/>
      <c r="CG35" s="355"/>
      <c r="CH35" s="355"/>
      <c r="CI35" s="355"/>
      <c r="CJ35" s="355"/>
      <c r="CK35" s="355"/>
      <c r="CL35" s="355"/>
      <c r="CM35" s="355"/>
      <c r="CN35" s="163"/>
      <c r="CO35" s="354">
        <f t="shared" ref="CO35:CO43" si="3">IF(CQ35="","",CO34+1)</f>
        <v>14</v>
      </c>
      <c r="CP35" s="354"/>
      <c r="CQ35" s="355" t="str">
        <f>IF('各会計、関係団体の財政状況及び健全化判断比率'!BS8="","",'各会計、関係団体の財政状況及び健全化判断比率'!BS8)</f>
        <v>大豊ゆとりファーム</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190"/>
    </row>
    <row r="36" spans="1:113" ht="32.25" customHeight="1" x14ac:dyDescent="0.15">
      <c r="A36" s="163"/>
      <c r="B36" s="187"/>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63"/>
      <c r="U36" s="354">
        <f t="shared" ref="U36:U43" si="4">IF(W36="","",U35+1)</f>
        <v>4</v>
      </c>
      <c r="V36" s="354"/>
      <c r="W36" s="355" t="str">
        <f>IF('各会計、関係団体の財政状況及び健全化判断比率'!B30="","",'各会計、関係団体の財政状況及び健全化判断比率'!B30)</f>
        <v>後期高齢者医療特別会計</v>
      </c>
      <c r="X36" s="355"/>
      <c r="Y36" s="355"/>
      <c r="Z36" s="355"/>
      <c r="AA36" s="355"/>
      <c r="AB36" s="355"/>
      <c r="AC36" s="355"/>
      <c r="AD36" s="355"/>
      <c r="AE36" s="355"/>
      <c r="AF36" s="355"/>
      <c r="AG36" s="355"/>
      <c r="AH36" s="355"/>
      <c r="AI36" s="355"/>
      <c r="AJ36" s="355"/>
      <c r="AK36" s="355"/>
      <c r="AL36" s="163"/>
      <c r="AM36" s="354" t="str">
        <f t="shared" si="0"/>
        <v/>
      </c>
      <c r="AN36" s="354"/>
      <c r="AO36" s="355"/>
      <c r="AP36" s="355"/>
      <c r="AQ36" s="355"/>
      <c r="AR36" s="355"/>
      <c r="AS36" s="355"/>
      <c r="AT36" s="355"/>
      <c r="AU36" s="355"/>
      <c r="AV36" s="355"/>
      <c r="AW36" s="355"/>
      <c r="AX36" s="355"/>
      <c r="AY36" s="355"/>
      <c r="AZ36" s="355"/>
      <c r="BA36" s="355"/>
      <c r="BB36" s="355"/>
      <c r="BC36" s="355"/>
      <c r="BD36" s="163"/>
      <c r="BE36" s="354" t="str">
        <f t="shared" si="1"/>
        <v/>
      </c>
      <c r="BF36" s="354"/>
      <c r="BG36" s="355"/>
      <c r="BH36" s="355"/>
      <c r="BI36" s="355"/>
      <c r="BJ36" s="355"/>
      <c r="BK36" s="355"/>
      <c r="BL36" s="355"/>
      <c r="BM36" s="355"/>
      <c r="BN36" s="355"/>
      <c r="BO36" s="355"/>
      <c r="BP36" s="355"/>
      <c r="BQ36" s="355"/>
      <c r="BR36" s="355"/>
      <c r="BS36" s="355"/>
      <c r="BT36" s="355"/>
      <c r="BU36" s="355"/>
      <c r="BV36" s="163"/>
      <c r="BW36" s="354">
        <f t="shared" si="2"/>
        <v>8</v>
      </c>
      <c r="BX36" s="354"/>
      <c r="BY36" s="355" t="str">
        <f>IF('各会計、関係団体の財政状況及び健全化判断比率'!B70="","",'各会計、関係団体の財政状況及び健全化判断比率'!B70)</f>
        <v>こうち人づくり広域連合　一般会計</v>
      </c>
      <c r="BZ36" s="355"/>
      <c r="CA36" s="355"/>
      <c r="CB36" s="355"/>
      <c r="CC36" s="355"/>
      <c r="CD36" s="355"/>
      <c r="CE36" s="355"/>
      <c r="CF36" s="355"/>
      <c r="CG36" s="355"/>
      <c r="CH36" s="355"/>
      <c r="CI36" s="355"/>
      <c r="CJ36" s="355"/>
      <c r="CK36" s="355"/>
      <c r="CL36" s="355"/>
      <c r="CM36" s="355"/>
      <c r="CN36" s="163"/>
      <c r="CO36" s="354" t="str">
        <f t="shared" si="3"/>
        <v/>
      </c>
      <c r="CP36" s="354"/>
      <c r="CQ36" s="355" t="str">
        <f>IF('各会計、関係団体の財政状況及び健全化判断比率'!BS9="","",'各会計、関係団体の財政状況及び健全化判断比率'!BS9)</f>
        <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190"/>
    </row>
    <row r="37" spans="1:113" ht="32.25" customHeight="1" x14ac:dyDescent="0.15">
      <c r="A37" s="163"/>
      <c r="B37" s="187"/>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63"/>
      <c r="U37" s="354" t="str">
        <f t="shared" si="4"/>
        <v/>
      </c>
      <c r="V37" s="354"/>
      <c r="W37" s="355"/>
      <c r="X37" s="355"/>
      <c r="Y37" s="355"/>
      <c r="Z37" s="355"/>
      <c r="AA37" s="355"/>
      <c r="AB37" s="355"/>
      <c r="AC37" s="355"/>
      <c r="AD37" s="355"/>
      <c r="AE37" s="355"/>
      <c r="AF37" s="355"/>
      <c r="AG37" s="355"/>
      <c r="AH37" s="355"/>
      <c r="AI37" s="355"/>
      <c r="AJ37" s="355"/>
      <c r="AK37" s="355"/>
      <c r="AL37" s="163"/>
      <c r="AM37" s="354" t="str">
        <f t="shared" si="0"/>
        <v/>
      </c>
      <c r="AN37" s="354"/>
      <c r="AO37" s="355"/>
      <c r="AP37" s="355"/>
      <c r="AQ37" s="355"/>
      <c r="AR37" s="355"/>
      <c r="AS37" s="355"/>
      <c r="AT37" s="355"/>
      <c r="AU37" s="355"/>
      <c r="AV37" s="355"/>
      <c r="AW37" s="355"/>
      <c r="AX37" s="355"/>
      <c r="AY37" s="355"/>
      <c r="AZ37" s="355"/>
      <c r="BA37" s="355"/>
      <c r="BB37" s="355"/>
      <c r="BC37" s="355"/>
      <c r="BD37" s="163"/>
      <c r="BE37" s="354" t="str">
        <f t="shared" si="1"/>
        <v/>
      </c>
      <c r="BF37" s="354"/>
      <c r="BG37" s="355"/>
      <c r="BH37" s="355"/>
      <c r="BI37" s="355"/>
      <c r="BJ37" s="355"/>
      <c r="BK37" s="355"/>
      <c r="BL37" s="355"/>
      <c r="BM37" s="355"/>
      <c r="BN37" s="355"/>
      <c r="BO37" s="355"/>
      <c r="BP37" s="355"/>
      <c r="BQ37" s="355"/>
      <c r="BR37" s="355"/>
      <c r="BS37" s="355"/>
      <c r="BT37" s="355"/>
      <c r="BU37" s="355"/>
      <c r="BV37" s="163"/>
      <c r="BW37" s="354">
        <f t="shared" si="2"/>
        <v>9</v>
      </c>
      <c r="BX37" s="354"/>
      <c r="BY37" s="355" t="str">
        <f>IF('各会計、関係団体の財政状況及び健全化判断比率'!B71="","",'各会計、関係団体の財政状況及び健全化判断比率'!B71)</f>
        <v>高知県市町村総合事務組合　一般会計</v>
      </c>
      <c r="BZ37" s="355"/>
      <c r="CA37" s="355"/>
      <c r="CB37" s="355"/>
      <c r="CC37" s="355"/>
      <c r="CD37" s="355"/>
      <c r="CE37" s="355"/>
      <c r="CF37" s="355"/>
      <c r="CG37" s="355"/>
      <c r="CH37" s="355"/>
      <c r="CI37" s="355"/>
      <c r="CJ37" s="355"/>
      <c r="CK37" s="355"/>
      <c r="CL37" s="355"/>
      <c r="CM37" s="355"/>
      <c r="CN37" s="163"/>
      <c r="CO37" s="354" t="str">
        <f t="shared" si="3"/>
        <v/>
      </c>
      <c r="CP37" s="354"/>
      <c r="CQ37" s="355" t="str">
        <f>IF('各会計、関係団体の財政状況及び健全化判断比率'!BS10="","",'各会計、関係団体の財政状況及び健全化判断比率'!BS10)</f>
        <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90"/>
    </row>
    <row r="38" spans="1:113" ht="32.25" customHeight="1" x14ac:dyDescent="0.15">
      <c r="A38" s="163"/>
      <c r="B38" s="187"/>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63"/>
      <c r="U38" s="354" t="str">
        <f t="shared" si="4"/>
        <v/>
      </c>
      <c r="V38" s="354"/>
      <c r="W38" s="355"/>
      <c r="X38" s="355"/>
      <c r="Y38" s="355"/>
      <c r="Z38" s="355"/>
      <c r="AA38" s="355"/>
      <c r="AB38" s="355"/>
      <c r="AC38" s="355"/>
      <c r="AD38" s="355"/>
      <c r="AE38" s="355"/>
      <c r="AF38" s="355"/>
      <c r="AG38" s="355"/>
      <c r="AH38" s="355"/>
      <c r="AI38" s="355"/>
      <c r="AJ38" s="355"/>
      <c r="AK38" s="355"/>
      <c r="AL38" s="163"/>
      <c r="AM38" s="354" t="str">
        <f t="shared" si="0"/>
        <v/>
      </c>
      <c r="AN38" s="354"/>
      <c r="AO38" s="355"/>
      <c r="AP38" s="355"/>
      <c r="AQ38" s="355"/>
      <c r="AR38" s="355"/>
      <c r="AS38" s="355"/>
      <c r="AT38" s="355"/>
      <c r="AU38" s="355"/>
      <c r="AV38" s="355"/>
      <c r="AW38" s="355"/>
      <c r="AX38" s="355"/>
      <c r="AY38" s="355"/>
      <c r="AZ38" s="355"/>
      <c r="BA38" s="355"/>
      <c r="BB38" s="355"/>
      <c r="BC38" s="355"/>
      <c r="BD38" s="163"/>
      <c r="BE38" s="354" t="str">
        <f t="shared" si="1"/>
        <v/>
      </c>
      <c r="BF38" s="354"/>
      <c r="BG38" s="355"/>
      <c r="BH38" s="355"/>
      <c r="BI38" s="355"/>
      <c r="BJ38" s="355"/>
      <c r="BK38" s="355"/>
      <c r="BL38" s="355"/>
      <c r="BM38" s="355"/>
      <c r="BN38" s="355"/>
      <c r="BO38" s="355"/>
      <c r="BP38" s="355"/>
      <c r="BQ38" s="355"/>
      <c r="BR38" s="355"/>
      <c r="BS38" s="355"/>
      <c r="BT38" s="355"/>
      <c r="BU38" s="355"/>
      <c r="BV38" s="163"/>
      <c r="BW38" s="354">
        <f t="shared" si="2"/>
        <v>10</v>
      </c>
      <c r="BX38" s="354"/>
      <c r="BY38" s="355" t="str">
        <f>IF('各会計、関係団体の財政状況及び健全化判断比率'!B72="","",'各会計、関係団体の財政状況及び健全化判断比率'!B72)</f>
        <v>高知県市町村総合事務組合　交通災害共済事業特別会計</v>
      </c>
      <c r="BZ38" s="355"/>
      <c r="CA38" s="355"/>
      <c r="CB38" s="355"/>
      <c r="CC38" s="355"/>
      <c r="CD38" s="355"/>
      <c r="CE38" s="355"/>
      <c r="CF38" s="355"/>
      <c r="CG38" s="355"/>
      <c r="CH38" s="355"/>
      <c r="CI38" s="355"/>
      <c r="CJ38" s="355"/>
      <c r="CK38" s="355"/>
      <c r="CL38" s="355"/>
      <c r="CM38" s="355"/>
      <c r="CN38" s="163"/>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90"/>
    </row>
    <row r="39" spans="1:113" ht="32.25" customHeight="1" x14ac:dyDescent="0.15">
      <c r="A39" s="163"/>
      <c r="B39" s="187"/>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63"/>
      <c r="U39" s="354" t="str">
        <f t="shared" si="4"/>
        <v/>
      </c>
      <c r="V39" s="354"/>
      <c r="W39" s="355"/>
      <c r="X39" s="355"/>
      <c r="Y39" s="355"/>
      <c r="Z39" s="355"/>
      <c r="AA39" s="355"/>
      <c r="AB39" s="355"/>
      <c r="AC39" s="355"/>
      <c r="AD39" s="355"/>
      <c r="AE39" s="355"/>
      <c r="AF39" s="355"/>
      <c r="AG39" s="355"/>
      <c r="AH39" s="355"/>
      <c r="AI39" s="355"/>
      <c r="AJ39" s="355"/>
      <c r="AK39" s="355"/>
      <c r="AL39" s="163"/>
      <c r="AM39" s="354" t="str">
        <f t="shared" si="0"/>
        <v/>
      </c>
      <c r="AN39" s="354"/>
      <c r="AO39" s="355"/>
      <c r="AP39" s="355"/>
      <c r="AQ39" s="355"/>
      <c r="AR39" s="355"/>
      <c r="AS39" s="355"/>
      <c r="AT39" s="355"/>
      <c r="AU39" s="355"/>
      <c r="AV39" s="355"/>
      <c r="AW39" s="355"/>
      <c r="AX39" s="355"/>
      <c r="AY39" s="355"/>
      <c r="AZ39" s="355"/>
      <c r="BA39" s="355"/>
      <c r="BB39" s="355"/>
      <c r="BC39" s="355"/>
      <c r="BD39" s="163"/>
      <c r="BE39" s="354" t="str">
        <f t="shared" si="1"/>
        <v/>
      </c>
      <c r="BF39" s="354"/>
      <c r="BG39" s="355"/>
      <c r="BH39" s="355"/>
      <c r="BI39" s="355"/>
      <c r="BJ39" s="355"/>
      <c r="BK39" s="355"/>
      <c r="BL39" s="355"/>
      <c r="BM39" s="355"/>
      <c r="BN39" s="355"/>
      <c r="BO39" s="355"/>
      <c r="BP39" s="355"/>
      <c r="BQ39" s="355"/>
      <c r="BR39" s="355"/>
      <c r="BS39" s="355"/>
      <c r="BT39" s="355"/>
      <c r="BU39" s="355"/>
      <c r="BV39" s="163"/>
      <c r="BW39" s="354">
        <f t="shared" si="2"/>
        <v>11</v>
      </c>
      <c r="BX39" s="354"/>
      <c r="BY39" s="355" t="str">
        <f>IF('各会計、関係団体の財政状況及び健全化判断比率'!B73="","",'各会計、関係団体の財政状況及び健全化判断比率'!B73)</f>
        <v>高知県後期高齢者医療広域連合　一般会計</v>
      </c>
      <c r="BZ39" s="355"/>
      <c r="CA39" s="355"/>
      <c r="CB39" s="355"/>
      <c r="CC39" s="355"/>
      <c r="CD39" s="355"/>
      <c r="CE39" s="355"/>
      <c r="CF39" s="355"/>
      <c r="CG39" s="355"/>
      <c r="CH39" s="355"/>
      <c r="CI39" s="355"/>
      <c r="CJ39" s="355"/>
      <c r="CK39" s="355"/>
      <c r="CL39" s="355"/>
      <c r="CM39" s="355"/>
      <c r="CN39" s="163"/>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90"/>
    </row>
    <row r="40" spans="1:113" ht="32.25" customHeight="1" x14ac:dyDescent="0.15">
      <c r="A40" s="163"/>
      <c r="B40" s="187"/>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63"/>
      <c r="U40" s="354" t="str">
        <f t="shared" si="4"/>
        <v/>
      </c>
      <c r="V40" s="354"/>
      <c r="W40" s="355"/>
      <c r="X40" s="355"/>
      <c r="Y40" s="355"/>
      <c r="Z40" s="355"/>
      <c r="AA40" s="355"/>
      <c r="AB40" s="355"/>
      <c r="AC40" s="355"/>
      <c r="AD40" s="355"/>
      <c r="AE40" s="355"/>
      <c r="AF40" s="355"/>
      <c r="AG40" s="355"/>
      <c r="AH40" s="355"/>
      <c r="AI40" s="355"/>
      <c r="AJ40" s="355"/>
      <c r="AK40" s="355"/>
      <c r="AL40" s="163"/>
      <c r="AM40" s="354" t="str">
        <f t="shared" si="0"/>
        <v/>
      </c>
      <c r="AN40" s="354"/>
      <c r="AO40" s="355"/>
      <c r="AP40" s="355"/>
      <c r="AQ40" s="355"/>
      <c r="AR40" s="355"/>
      <c r="AS40" s="355"/>
      <c r="AT40" s="355"/>
      <c r="AU40" s="355"/>
      <c r="AV40" s="355"/>
      <c r="AW40" s="355"/>
      <c r="AX40" s="355"/>
      <c r="AY40" s="355"/>
      <c r="AZ40" s="355"/>
      <c r="BA40" s="355"/>
      <c r="BB40" s="355"/>
      <c r="BC40" s="355"/>
      <c r="BD40" s="163"/>
      <c r="BE40" s="354" t="str">
        <f t="shared" si="1"/>
        <v/>
      </c>
      <c r="BF40" s="354"/>
      <c r="BG40" s="355"/>
      <c r="BH40" s="355"/>
      <c r="BI40" s="355"/>
      <c r="BJ40" s="355"/>
      <c r="BK40" s="355"/>
      <c r="BL40" s="355"/>
      <c r="BM40" s="355"/>
      <c r="BN40" s="355"/>
      <c r="BO40" s="355"/>
      <c r="BP40" s="355"/>
      <c r="BQ40" s="355"/>
      <c r="BR40" s="355"/>
      <c r="BS40" s="355"/>
      <c r="BT40" s="355"/>
      <c r="BU40" s="355"/>
      <c r="BV40" s="163"/>
      <c r="BW40" s="354">
        <f t="shared" si="2"/>
        <v>12</v>
      </c>
      <c r="BX40" s="354"/>
      <c r="BY40" s="355" t="str">
        <f>IF('各会計、関係団体の財政状況及び健全化判断比率'!B74="","",'各会計、関係団体の財政状況及び健全化判断比率'!B74)</f>
        <v>高知県後期高齢者医療広域連合　特別会計</v>
      </c>
      <c r="BZ40" s="355"/>
      <c r="CA40" s="355"/>
      <c r="CB40" s="355"/>
      <c r="CC40" s="355"/>
      <c r="CD40" s="355"/>
      <c r="CE40" s="355"/>
      <c r="CF40" s="355"/>
      <c r="CG40" s="355"/>
      <c r="CH40" s="355"/>
      <c r="CI40" s="355"/>
      <c r="CJ40" s="355"/>
      <c r="CK40" s="355"/>
      <c r="CL40" s="355"/>
      <c r="CM40" s="355"/>
      <c r="CN40" s="163"/>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90"/>
    </row>
    <row r="41" spans="1:113" ht="32.25" customHeight="1" x14ac:dyDescent="0.15">
      <c r="A41" s="163"/>
      <c r="B41" s="187"/>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63"/>
      <c r="U41" s="354" t="str">
        <f t="shared" si="4"/>
        <v/>
      </c>
      <c r="V41" s="354"/>
      <c r="W41" s="355"/>
      <c r="X41" s="355"/>
      <c r="Y41" s="355"/>
      <c r="Z41" s="355"/>
      <c r="AA41" s="355"/>
      <c r="AB41" s="355"/>
      <c r="AC41" s="355"/>
      <c r="AD41" s="355"/>
      <c r="AE41" s="355"/>
      <c r="AF41" s="355"/>
      <c r="AG41" s="355"/>
      <c r="AH41" s="355"/>
      <c r="AI41" s="355"/>
      <c r="AJ41" s="355"/>
      <c r="AK41" s="355"/>
      <c r="AL41" s="163"/>
      <c r="AM41" s="354" t="str">
        <f t="shared" si="0"/>
        <v/>
      </c>
      <c r="AN41" s="354"/>
      <c r="AO41" s="355"/>
      <c r="AP41" s="355"/>
      <c r="AQ41" s="355"/>
      <c r="AR41" s="355"/>
      <c r="AS41" s="355"/>
      <c r="AT41" s="355"/>
      <c r="AU41" s="355"/>
      <c r="AV41" s="355"/>
      <c r="AW41" s="355"/>
      <c r="AX41" s="355"/>
      <c r="AY41" s="355"/>
      <c r="AZ41" s="355"/>
      <c r="BA41" s="355"/>
      <c r="BB41" s="355"/>
      <c r="BC41" s="355"/>
      <c r="BD41" s="163"/>
      <c r="BE41" s="354" t="str">
        <f t="shared" si="1"/>
        <v/>
      </c>
      <c r="BF41" s="354"/>
      <c r="BG41" s="355"/>
      <c r="BH41" s="355"/>
      <c r="BI41" s="355"/>
      <c r="BJ41" s="355"/>
      <c r="BK41" s="355"/>
      <c r="BL41" s="355"/>
      <c r="BM41" s="355"/>
      <c r="BN41" s="355"/>
      <c r="BO41" s="355"/>
      <c r="BP41" s="355"/>
      <c r="BQ41" s="355"/>
      <c r="BR41" s="355"/>
      <c r="BS41" s="355"/>
      <c r="BT41" s="355"/>
      <c r="BU41" s="355"/>
      <c r="BV41" s="163"/>
      <c r="BW41" s="354" t="str">
        <f t="shared" si="2"/>
        <v/>
      </c>
      <c r="BX41" s="354"/>
      <c r="BY41" s="355" t="str">
        <f>IF('各会計、関係団体の財政状況及び健全化判断比率'!B75="","",'各会計、関係団体の財政状況及び健全化判断比率'!B75)</f>
        <v/>
      </c>
      <c r="BZ41" s="355"/>
      <c r="CA41" s="355"/>
      <c r="CB41" s="355"/>
      <c r="CC41" s="355"/>
      <c r="CD41" s="355"/>
      <c r="CE41" s="355"/>
      <c r="CF41" s="355"/>
      <c r="CG41" s="355"/>
      <c r="CH41" s="355"/>
      <c r="CI41" s="355"/>
      <c r="CJ41" s="355"/>
      <c r="CK41" s="355"/>
      <c r="CL41" s="355"/>
      <c r="CM41" s="355"/>
      <c r="CN41" s="163"/>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90"/>
    </row>
    <row r="42" spans="1:113" ht="32.25" customHeight="1" x14ac:dyDescent="0.15">
      <c r="B42" s="187"/>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63"/>
      <c r="U42" s="354" t="str">
        <f t="shared" si="4"/>
        <v/>
      </c>
      <c r="V42" s="354"/>
      <c r="W42" s="355"/>
      <c r="X42" s="355"/>
      <c r="Y42" s="355"/>
      <c r="Z42" s="355"/>
      <c r="AA42" s="355"/>
      <c r="AB42" s="355"/>
      <c r="AC42" s="355"/>
      <c r="AD42" s="355"/>
      <c r="AE42" s="355"/>
      <c r="AF42" s="355"/>
      <c r="AG42" s="355"/>
      <c r="AH42" s="355"/>
      <c r="AI42" s="355"/>
      <c r="AJ42" s="355"/>
      <c r="AK42" s="355"/>
      <c r="AL42" s="163"/>
      <c r="AM42" s="354" t="str">
        <f t="shared" si="0"/>
        <v/>
      </c>
      <c r="AN42" s="354"/>
      <c r="AO42" s="355"/>
      <c r="AP42" s="355"/>
      <c r="AQ42" s="355"/>
      <c r="AR42" s="355"/>
      <c r="AS42" s="355"/>
      <c r="AT42" s="355"/>
      <c r="AU42" s="355"/>
      <c r="AV42" s="355"/>
      <c r="AW42" s="355"/>
      <c r="AX42" s="355"/>
      <c r="AY42" s="355"/>
      <c r="AZ42" s="355"/>
      <c r="BA42" s="355"/>
      <c r="BB42" s="355"/>
      <c r="BC42" s="355"/>
      <c r="BD42" s="163"/>
      <c r="BE42" s="354" t="str">
        <f t="shared" si="1"/>
        <v/>
      </c>
      <c r="BF42" s="354"/>
      <c r="BG42" s="355"/>
      <c r="BH42" s="355"/>
      <c r="BI42" s="355"/>
      <c r="BJ42" s="355"/>
      <c r="BK42" s="355"/>
      <c r="BL42" s="355"/>
      <c r="BM42" s="355"/>
      <c r="BN42" s="355"/>
      <c r="BO42" s="355"/>
      <c r="BP42" s="355"/>
      <c r="BQ42" s="355"/>
      <c r="BR42" s="355"/>
      <c r="BS42" s="355"/>
      <c r="BT42" s="355"/>
      <c r="BU42" s="355"/>
      <c r="BV42" s="163"/>
      <c r="BW42" s="354" t="str">
        <f t="shared" si="2"/>
        <v/>
      </c>
      <c r="BX42" s="354"/>
      <c r="BY42" s="355" t="str">
        <f>IF('各会計、関係団体の財政状況及び健全化判断比率'!B76="","",'各会計、関係団体の財政状況及び健全化判断比率'!B76)</f>
        <v/>
      </c>
      <c r="BZ42" s="355"/>
      <c r="CA42" s="355"/>
      <c r="CB42" s="355"/>
      <c r="CC42" s="355"/>
      <c r="CD42" s="355"/>
      <c r="CE42" s="355"/>
      <c r="CF42" s="355"/>
      <c r="CG42" s="355"/>
      <c r="CH42" s="355"/>
      <c r="CI42" s="355"/>
      <c r="CJ42" s="355"/>
      <c r="CK42" s="355"/>
      <c r="CL42" s="355"/>
      <c r="CM42" s="355"/>
      <c r="CN42" s="163"/>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90"/>
    </row>
    <row r="43" spans="1:113" ht="32.25" customHeight="1" x14ac:dyDescent="0.15">
      <c r="B43" s="187"/>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63"/>
      <c r="U43" s="354" t="str">
        <f t="shared" si="4"/>
        <v/>
      </c>
      <c r="V43" s="354"/>
      <c r="W43" s="355"/>
      <c r="X43" s="355"/>
      <c r="Y43" s="355"/>
      <c r="Z43" s="355"/>
      <c r="AA43" s="355"/>
      <c r="AB43" s="355"/>
      <c r="AC43" s="355"/>
      <c r="AD43" s="355"/>
      <c r="AE43" s="355"/>
      <c r="AF43" s="355"/>
      <c r="AG43" s="355"/>
      <c r="AH43" s="355"/>
      <c r="AI43" s="355"/>
      <c r="AJ43" s="355"/>
      <c r="AK43" s="355"/>
      <c r="AL43" s="163"/>
      <c r="AM43" s="354" t="str">
        <f t="shared" si="0"/>
        <v/>
      </c>
      <c r="AN43" s="354"/>
      <c r="AO43" s="355"/>
      <c r="AP43" s="355"/>
      <c r="AQ43" s="355"/>
      <c r="AR43" s="355"/>
      <c r="AS43" s="355"/>
      <c r="AT43" s="355"/>
      <c r="AU43" s="355"/>
      <c r="AV43" s="355"/>
      <c r="AW43" s="355"/>
      <c r="AX43" s="355"/>
      <c r="AY43" s="355"/>
      <c r="AZ43" s="355"/>
      <c r="BA43" s="355"/>
      <c r="BB43" s="355"/>
      <c r="BC43" s="355"/>
      <c r="BD43" s="163"/>
      <c r="BE43" s="354" t="str">
        <f t="shared" si="1"/>
        <v/>
      </c>
      <c r="BF43" s="354"/>
      <c r="BG43" s="355"/>
      <c r="BH43" s="355"/>
      <c r="BI43" s="355"/>
      <c r="BJ43" s="355"/>
      <c r="BK43" s="355"/>
      <c r="BL43" s="355"/>
      <c r="BM43" s="355"/>
      <c r="BN43" s="355"/>
      <c r="BO43" s="355"/>
      <c r="BP43" s="355"/>
      <c r="BQ43" s="355"/>
      <c r="BR43" s="355"/>
      <c r="BS43" s="355"/>
      <c r="BT43" s="355"/>
      <c r="BU43" s="355"/>
      <c r="BV43" s="163"/>
      <c r="BW43" s="354" t="str">
        <f t="shared" si="2"/>
        <v/>
      </c>
      <c r="BX43" s="354"/>
      <c r="BY43" s="355" t="str">
        <f>IF('各会計、関係団体の財政状況及び健全化判断比率'!B77="","",'各会計、関係団体の財政状況及び健全化判断比率'!B77)</f>
        <v/>
      </c>
      <c r="BZ43" s="355"/>
      <c r="CA43" s="355"/>
      <c r="CB43" s="355"/>
      <c r="CC43" s="355"/>
      <c r="CD43" s="355"/>
      <c r="CE43" s="355"/>
      <c r="CF43" s="355"/>
      <c r="CG43" s="355"/>
      <c r="CH43" s="355"/>
      <c r="CI43" s="355"/>
      <c r="CJ43" s="355"/>
      <c r="CK43" s="355"/>
      <c r="CL43" s="355"/>
      <c r="CM43" s="355"/>
      <c r="CN43" s="163"/>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90"/>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51" t="s">
        <v>194</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15">
      <c r="E47" s="351" t="s">
        <v>195</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15">
      <c r="E48" s="351" t="s">
        <v>196</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15">
      <c r="E49" s="353" t="s">
        <v>197</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15">
      <c r="E50" s="351" t="s">
        <v>198</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15">
      <c r="E51" s="351" t="s">
        <v>199</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15">
      <c r="E52" s="351" t="s">
        <v>200</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15">
      <c r="E53" s="351" t="s">
        <v>201</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15"/>
    <row r="55" spans="5:113" x14ac:dyDescent="0.15"/>
    <row r="56" spans="5:113" x14ac:dyDescent="0.15"/>
  </sheetData>
  <sheetProtection algorithmName="SHA-512" hashValue="1zbFWKGVqY0Il9vZ+gLbn86ttf3kTQYty6I2Rc/fma9fVYb9lELoA9PWFMbEpEKcsUXZy6T1YdLX2Mpl5M7azw==" saltValue="A1fGehQ84Tsj+40Gek/3k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04" t="s">
        <v>202</v>
      </c>
      <c r="DI1" s="705"/>
      <c r="DJ1" s="705"/>
      <c r="DK1" s="705"/>
      <c r="DL1" s="705"/>
      <c r="DM1" s="705"/>
      <c r="DN1" s="706"/>
      <c r="DO1" s="196"/>
      <c r="DP1" s="704" t="s">
        <v>203</v>
      </c>
      <c r="DQ1" s="705"/>
      <c r="DR1" s="705"/>
      <c r="DS1" s="705"/>
      <c r="DT1" s="705"/>
      <c r="DU1" s="705"/>
      <c r="DV1" s="705"/>
      <c r="DW1" s="705"/>
      <c r="DX1" s="705"/>
      <c r="DY1" s="705"/>
      <c r="DZ1" s="705"/>
      <c r="EA1" s="705"/>
      <c r="EB1" s="705"/>
      <c r="EC1" s="706"/>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66" t="s">
        <v>205</v>
      </c>
      <c r="C3" s="667"/>
      <c r="D3" s="667"/>
      <c r="E3" s="667"/>
      <c r="F3" s="667"/>
      <c r="G3" s="667"/>
      <c r="H3" s="667"/>
      <c r="I3" s="667"/>
      <c r="J3" s="667"/>
      <c r="K3" s="667"/>
      <c r="L3" s="667"/>
      <c r="M3" s="667"/>
      <c r="N3" s="667"/>
      <c r="O3" s="667"/>
      <c r="P3" s="667"/>
      <c r="Q3" s="667"/>
      <c r="R3" s="667"/>
      <c r="S3" s="667"/>
      <c r="T3" s="667"/>
      <c r="U3" s="667"/>
      <c r="V3" s="667"/>
      <c r="W3" s="667"/>
      <c r="X3" s="667"/>
      <c r="Y3" s="667"/>
      <c r="Z3" s="667"/>
      <c r="AA3" s="667"/>
      <c r="AB3" s="667"/>
      <c r="AC3" s="667"/>
      <c r="AD3" s="667"/>
      <c r="AE3" s="667"/>
      <c r="AF3" s="667"/>
      <c r="AG3" s="667"/>
      <c r="AH3" s="667"/>
      <c r="AI3" s="667"/>
      <c r="AJ3" s="667"/>
      <c r="AK3" s="667"/>
      <c r="AL3" s="667"/>
      <c r="AM3" s="667"/>
      <c r="AN3" s="667"/>
      <c r="AO3" s="667"/>
      <c r="AP3" s="666" t="s">
        <v>206</v>
      </c>
      <c r="AQ3" s="667"/>
      <c r="AR3" s="667"/>
      <c r="AS3" s="667"/>
      <c r="AT3" s="667"/>
      <c r="AU3" s="667"/>
      <c r="AV3" s="667"/>
      <c r="AW3" s="667"/>
      <c r="AX3" s="667"/>
      <c r="AY3" s="667"/>
      <c r="AZ3" s="667"/>
      <c r="BA3" s="667"/>
      <c r="BB3" s="667"/>
      <c r="BC3" s="667"/>
      <c r="BD3" s="667"/>
      <c r="BE3" s="667"/>
      <c r="BF3" s="667"/>
      <c r="BG3" s="667"/>
      <c r="BH3" s="667"/>
      <c r="BI3" s="667"/>
      <c r="BJ3" s="667"/>
      <c r="BK3" s="667"/>
      <c r="BL3" s="667"/>
      <c r="BM3" s="667"/>
      <c r="BN3" s="667"/>
      <c r="BO3" s="667"/>
      <c r="BP3" s="667"/>
      <c r="BQ3" s="667"/>
      <c r="BR3" s="667"/>
      <c r="BS3" s="667"/>
      <c r="BT3" s="667"/>
      <c r="BU3" s="667"/>
      <c r="BV3" s="667"/>
      <c r="BW3" s="667"/>
      <c r="BX3" s="667"/>
      <c r="BY3" s="667"/>
      <c r="BZ3" s="667"/>
      <c r="CA3" s="667"/>
      <c r="CB3" s="668"/>
      <c r="CD3" s="666" t="s">
        <v>207</v>
      </c>
      <c r="CE3" s="667"/>
      <c r="CF3" s="667"/>
      <c r="CG3" s="667"/>
      <c r="CH3" s="667"/>
      <c r="CI3" s="667"/>
      <c r="CJ3" s="667"/>
      <c r="CK3" s="667"/>
      <c r="CL3" s="667"/>
      <c r="CM3" s="667"/>
      <c r="CN3" s="667"/>
      <c r="CO3" s="667"/>
      <c r="CP3" s="667"/>
      <c r="CQ3" s="667"/>
      <c r="CR3" s="667"/>
      <c r="CS3" s="667"/>
      <c r="CT3" s="667"/>
      <c r="CU3" s="667"/>
      <c r="CV3" s="667"/>
      <c r="CW3" s="667"/>
      <c r="CX3" s="667"/>
      <c r="CY3" s="667"/>
      <c r="CZ3" s="667"/>
      <c r="DA3" s="667"/>
      <c r="DB3" s="667"/>
      <c r="DC3" s="667"/>
      <c r="DD3" s="667"/>
      <c r="DE3" s="667"/>
      <c r="DF3" s="667"/>
      <c r="DG3" s="667"/>
      <c r="DH3" s="667"/>
      <c r="DI3" s="667"/>
      <c r="DJ3" s="667"/>
      <c r="DK3" s="667"/>
      <c r="DL3" s="667"/>
      <c r="DM3" s="667"/>
      <c r="DN3" s="667"/>
      <c r="DO3" s="667"/>
      <c r="DP3" s="667"/>
      <c r="DQ3" s="667"/>
      <c r="DR3" s="667"/>
      <c r="DS3" s="667"/>
      <c r="DT3" s="667"/>
      <c r="DU3" s="667"/>
      <c r="DV3" s="667"/>
      <c r="DW3" s="667"/>
      <c r="DX3" s="667"/>
      <c r="DY3" s="667"/>
      <c r="DZ3" s="667"/>
      <c r="EA3" s="667"/>
      <c r="EB3" s="667"/>
      <c r="EC3" s="668"/>
    </row>
    <row r="4" spans="2:143" ht="11.25" customHeight="1" x14ac:dyDescent="0.15">
      <c r="B4" s="666" t="s">
        <v>1</v>
      </c>
      <c r="C4" s="667"/>
      <c r="D4" s="667"/>
      <c r="E4" s="667"/>
      <c r="F4" s="667"/>
      <c r="G4" s="667"/>
      <c r="H4" s="667"/>
      <c r="I4" s="667"/>
      <c r="J4" s="667"/>
      <c r="K4" s="667"/>
      <c r="L4" s="667"/>
      <c r="M4" s="667"/>
      <c r="N4" s="667"/>
      <c r="O4" s="667"/>
      <c r="P4" s="667"/>
      <c r="Q4" s="668"/>
      <c r="R4" s="666" t="s">
        <v>208</v>
      </c>
      <c r="S4" s="667"/>
      <c r="T4" s="667"/>
      <c r="U4" s="667"/>
      <c r="V4" s="667"/>
      <c r="W4" s="667"/>
      <c r="X4" s="667"/>
      <c r="Y4" s="668"/>
      <c r="Z4" s="666" t="s">
        <v>209</v>
      </c>
      <c r="AA4" s="667"/>
      <c r="AB4" s="667"/>
      <c r="AC4" s="668"/>
      <c r="AD4" s="666" t="s">
        <v>210</v>
      </c>
      <c r="AE4" s="667"/>
      <c r="AF4" s="667"/>
      <c r="AG4" s="667"/>
      <c r="AH4" s="667"/>
      <c r="AI4" s="667"/>
      <c r="AJ4" s="667"/>
      <c r="AK4" s="668"/>
      <c r="AL4" s="666" t="s">
        <v>209</v>
      </c>
      <c r="AM4" s="667"/>
      <c r="AN4" s="667"/>
      <c r="AO4" s="668"/>
      <c r="AP4" s="707" t="s">
        <v>211</v>
      </c>
      <c r="AQ4" s="707"/>
      <c r="AR4" s="707"/>
      <c r="AS4" s="707"/>
      <c r="AT4" s="707"/>
      <c r="AU4" s="707"/>
      <c r="AV4" s="707"/>
      <c r="AW4" s="707"/>
      <c r="AX4" s="707"/>
      <c r="AY4" s="707"/>
      <c r="AZ4" s="707"/>
      <c r="BA4" s="707"/>
      <c r="BB4" s="707"/>
      <c r="BC4" s="707"/>
      <c r="BD4" s="707"/>
      <c r="BE4" s="707"/>
      <c r="BF4" s="707"/>
      <c r="BG4" s="707" t="s">
        <v>212</v>
      </c>
      <c r="BH4" s="707"/>
      <c r="BI4" s="707"/>
      <c r="BJ4" s="707"/>
      <c r="BK4" s="707"/>
      <c r="BL4" s="707"/>
      <c r="BM4" s="707"/>
      <c r="BN4" s="707"/>
      <c r="BO4" s="707" t="s">
        <v>209</v>
      </c>
      <c r="BP4" s="707"/>
      <c r="BQ4" s="707"/>
      <c r="BR4" s="707"/>
      <c r="BS4" s="707" t="s">
        <v>213</v>
      </c>
      <c r="BT4" s="707"/>
      <c r="BU4" s="707"/>
      <c r="BV4" s="707"/>
      <c r="BW4" s="707"/>
      <c r="BX4" s="707"/>
      <c r="BY4" s="707"/>
      <c r="BZ4" s="707"/>
      <c r="CA4" s="707"/>
      <c r="CB4" s="707"/>
      <c r="CD4" s="666" t="s">
        <v>214</v>
      </c>
      <c r="CE4" s="667"/>
      <c r="CF4" s="667"/>
      <c r="CG4" s="667"/>
      <c r="CH4" s="667"/>
      <c r="CI4" s="667"/>
      <c r="CJ4" s="667"/>
      <c r="CK4" s="667"/>
      <c r="CL4" s="667"/>
      <c r="CM4" s="667"/>
      <c r="CN4" s="667"/>
      <c r="CO4" s="667"/>
      <c r="CP4" s="667"/>
      <c r="CQ4" s="667"/>
      <c r="CR4" s="667"/>
      <c r="CS4" s="667"/>
      <c r="CT4" s="667"/>
      <c r="CU4" s="667"/>
      <c r="CV4" s="667"/>
      <c r="CW4" s="667"/>
      <c r="CX4" s="667"/>
      <c r="CY4" s="667"/>
      <c r="CZ4" s="667"/>
      <c r="DA4" s="667"/>
      <c r="DB4" s="667"/>
      <c r="DC4" s="667"/>
      <c r="DD4" s="667"/>
      <c r="DE4" s="667"/>
      <c r="DF4" s="667"/>
      <c r="DG4" s="667"/>
      <c r="DH4" s="667"/>
      <c r="DI4" s="667"/>
      <c r="DJ4" s="667"/>
      <c r="DK4" s="667"/>
      <c r="DL4" s="667"/>
      <c r="DM4" s="667"/>
      <c r="DN4" s="667"/>
      <c r="DO4" s="667"/>
      <c r="DP4" s="667"/>
      <c r="DQ4" s="667"/>
      <c r="DR4" s="667"/>
      <c r="DS4" s="667"/>
      <c r="DT4" s="667"/>
      <c r="DU4" s="667"/>
      <c r="DV4" s="667"/>
      <c r="DW4" s="667"/>
      <c r="DX4" s="667"/>
      <c r="DY4" s="667"/>
      <c r="DZ4" s="667"/>
      <c r="EA4" s="667"/>
      <c r="EB4" s="667"/>
      <c r="EC4" s="668"/>
    </row>
    <row r="5" spans="2:143" ht="11.25" customHeight="1" x14ac:dyDescent="0.15">
      <c r="B5" s="663" t="s">
        <v>215</v>
      </c>
      <c r="C5" s="664"/>
      <c r="D5" s="664"/>
      <c r="E5" s="664"/>
      <c r="F5" s="664"/>
      <c r="G5" s="664"/>
      <c r="H5" s="664"/>
      <c r="I5" s="664"/>
      <c r="J5" s="664"/>
      <c r="K5" s="664"/>
      <c r="L5" s="664"/>
      <c r="M5" s="664"/>
      <c r="N5" s="664"/>
      <c r="O5" s="664"/>
      <c r="P5" s="664"/>
      <c r="Q5" s="665"/>
      <c r="R5" s="660">
        <v>411737</v>
      </c>
      <c r="S5" s="661"/>
      <c r="T5" s="661"/>
      <c r="U5" s="661"/>
      <c r="V5" s="661"/>
      <c r="W5" s="661"/>
      <c r="X5" s="661"/>
      <c r="Y5" s="689"/>
      <c r="Z5" s="702">
        <v>6.6</v>
      </c>
      <c r="AA5" s="702"/>
      <c r="AB5" s="702"/>
      <c r="AC5" s="702"/>
      <c r="AD5" s="703">
        <v>411737</v>
      </c>
      <c r="AE5" s="703"/>
      <c r="AF5" s="703"/>
      <c r="AG5" s="703"/>
      <c r="AH5" s="703"/>
      <c r="AI5" s="703"/>
      <c r="AJ5" s="703"/>
      <c r="AK5" s="703"/>
      <c r="AL5" s="690">
        <v>10.8</v>
      </c>
      <c r="AM5" s="672"/>
      <c r="AN5" s="672"/>
      <c r="AO5" s="691"/>
      <c r="AP5" s="663" t="s">
        <v>216</v>
      </c>
      <c r="AQ5" s="664"/>
      <c r="AR5" s="664"/>
      <c r="AS5" s="664"/>
      <c r="AT5" s="664"/>
      <c r="AU5" s="664"/>
      <c r="AV5" s="664"/>
      <c r="AW5" s="664"/>
      <c r="AX5" s="664"/>
      <c r="AY5" s="664"/>
      <c r="AZ5" s="664"/>
      <c r="BA5" s="664"/>
      <c r="BB5" s="664"/>
      <c r="BC5" s="664"/>
      <c r="BD5" s="664"/>
      <c r="BE5" s="664"/>
      <c r="BF5" s="665"/>
      <c r="BG5" s="608">
        <v>411737</v>
      </c>
      <c r="BH5" s="609"/>
      <c r="BI5" s="609"/>
      <c r="BJ5" s="609"/>
      <c r="BK5" s="609"/>
      <c r="BL5" s="609"/>
      <c r="BM5" s="609"/>
      <c r="BN5" s="610"/>
      <c r="BO5" s="646">
        <v>100</v>
      </c>
      <c r="BP5" s="646"/>
      <c r="BQ5" s="646"/>
      <c r="BR5" s="646"/>
      <c r="BS5" s="647" t="s">
        <v>122</v>
      </c>
      <c r="BT5" s="647"/>
      <c r="BU5" s="647"/>
      <c r="BV5" s="647"/>
      <c r="BW5" s="647"/>
      <c r="BX5" s="647"/>
      <c r="BY5" s="647"/>
      <c r="BZ5" s="647"/>
      <c r="CA5" s="647"/>
      <c r="CB5" s="682"/>
      <c r="CD5" s="666" t="s">
        <v>211</v>
      </c>
      <c r="CE5" s="667"/>
      <c r="CF5" s="667"/>
      <c r="CG5" s="667"/>
      <c r="CH5" s="667"/>
      <c r="CI5" s="667"/>
      <c r="CJ5" s="667"/>
      <c r="CK5" s="667"/>
      <c r="CL5" s="667"/>
      <c r="CM5" s="667"/>
      <c r="CN5" s="667"/>
      <c r="CO5" s="667"/>
      <c r="CP5" s="667"/>
      <c r="CQ5" s="668"/>
      <c r="CR5" s="666" t="s">
        <v>217</v>
      </c>
      <c r="CS5" s="667"/>
      <c r="CT5" s="667"/>
      <c r="CU5" s="667"/>
      <c r="CV5" s="667"/>
      <c r="CW5" s="667"/>
      <c r="CX5" s="667"/>
      <c r="CY5" s="668"/>
      <c r="CZ5" s="666" t="s">
        <v>209</v>
      </c>
      <c r="DA5" s="667"/>
      <c r="DB5" s="667"/>
      <c r="DC5" s="668"/>
      <c r="DD5" s="666" t="s">
        <v>218</v>
      </c>
      <c r="DE5" s="667"/>
      <c r="DF5" s="667"/>
      <c r="DG5" s="667"/>
      <c r="DH5" s="667"/>
      <c r="DI5" s="667"/>
      <c r="DJ5" s="667"/>
      <c r="DK5" s="667"/>
      <c r="DL5" s="667"/>
      <c r="DM5" s="667"/>
      <c r="DN5" s="667"/>
      <c r="DO5" s="667"/>
      <c r="DP5" s="668"/>
      <c r="DQ5" s="666" t="s">
        <v>219</v>
      </c>
      <c r="DR5" s="667"/>
      <c r="DS5" s="667"/>
      <c r="DT5" s="667"/>
      <c r="DU5" s="667"/>
      <c r="DV5" s="667"/>
      <c r="DW5" s="667"/>
      <c r="DX5" s="667"/>
      <c r="DY5" s="667"/>
      <c r="DZ5" s="667"/>
      <c r="EA5" s="667"/>
      <c r="EB5" s="667"/>
      <c r="EC5" s="668"/>
    </row>
    <row r="6" spans="2:143" ht="11.25" customHeight="1" x14ac:dyDescent="0.15">
      <c r="B6" s="605" t="s">
        <v>220</v>
      </c>
      <c r="C6" s="606"/>
      <c r="D6" s="606"/>
      <c r="E6" s="606"/>
      <c r="F6" s="606"/>
      <c r="G6" s="606"/>
      <c r="H6" s="606"/>
      <c r="I6" s="606"/>
      <c r="J6" s="606"/>
      <c r="K6" s="606"/>
      <c r="L6" s="606"/>
      <c r="M6" s="606"/>
      <c r="N6" s="606"/>
      <c r="O6" s="606"/>
      <c r="P6" s="606"/>
      <c r="Q6" s="607"/>
      <c r="R6" s="608">
        <v>261053</v>
      </c>
      <c r="S6" s="609"/>
      <c r="T6" s="609"/>
      <c r="U6" s="609"/>
      <c r="V6" s="609"/>
      <c r="W6" s="609"/>
      <c r="X6" s="609"/>
      <c r="Y6" s="610"/>
      <c r="Z6" s="646">
        <v>4.2</v>
      </c>
      <c r="AA6" s="646"/>
      <c r="AB6" s="646"/>
      <c r="AC6" s="646"/>
      <c r="AD6" s="647">
        <v>261053</v>
      </c>
      <c r="AE6" s="647"/>
      <c r="AF6" s="647"/>
      <c r="AG6" s="647"/>
      <c r="AH6" s="647"/>
      <c r="AI6" s="647"/>
      <c r="AJ6" s="647"/>
      <c r="AK6" s="647"/>
      <c r="AL6" s="611">
        <v>6.8</v>
      </c>
      <c r="AM6" s="612"/>
      <c r="AN6" s="612"/>
      <c r="AO6" s="648"/>
      <c r="AP6" s="605" t="s">
        <v>221</v>
      </c>
      <c r="AQ6" s="606"/>
      <c r="AR6" s="606"/>
      <c r="AS6" s="606"/>
      <c r="AT6" s="606"/>
      <c r="AU6" s="606"/>
      <c r="AV6" s="606"/>
      <c r="AW6" s="606"/>
      <c r="AX6" s="606"/>
      <c r="AY6" s="606"/>
      <c r="AZ6" s="606"/>
      <c r="BA6" s="606"/>
      <c r="BB6" s="606"/>
      <c r="BC6" s="606"/>
      <c r="BD6" s="606"/>
      <c r="BE6" s="606"/>
      <c r="BF6" s="607"/>
      <c r="BG6" s="608">
        <v>411737</v>
      </c>
      <c r="BH6" s="609"/>
      <c r="BI6" s="609"/>
      <c r="BJ6" s="609"/>
      <c r="BK6" s="609"/>
      <c r="BL6" s="609"/>
      <c r="BM6" s="609"/>
      <c r="BN6" s="610"/>
      <c r="BO6" s="646">
        <v>100</v>
      </c>
      <c r="BP6" s="646"/>
      <c r="BQ6" s="646"/>
      <c r="BR6" s="646"/>
      <c r="BS6" s="647" t="s">
        <v>122</v>
      </c>
      <c r="BT6" s="647"/>
      <c r="BU6" s="647"/>
      <c r="BV6" s="647"/>
      <c r="BW6" s="647"/>
      <c r="BX6" s="647"/>
      <c r="BY6" s="647"/>
      <c r="BZ6" s="647"/>
      <c r="CA6" s="647"/>
      <c r="CB6" s="682"/>
      <c r="CD6" s="663" t="s">
        <v>222</v>
      </c>
      <c r="CE6" s="664"/>
      <c r="CF6" s="664"/>
      <c r="CG6" s="664"/>
      <c r="CH6" s="664"/>
      <c r="CI6" s="664"/>
      <c r="CJ6" s="664"/>
      <c r="CK6" s="664"/>
      <c r="CL6" s="664"/>
      <c r="CM6" s="664"/>
      <c r="CN6" s="664"/>
      <c r="CO6" s="664"/>
      <c r="CP6" s="664"/>
      <c r="CQ6" s="665"/>
      <c r="CR6" s="608">
        <v>59106</v>
      </c>
      <c r="CS6" s="609"/>
      <c r="CT6" s="609"/>
      <c r="CU6" s="609"/>
      <c r="CV6" s="609"/>
      <c r="CW6" s="609"/>
      <c r="CX6" s="609"/>
      <c r="CY6" s="610"/>
      <c r="CZ6" s="690">
        <v>1</v>
      </c>
      <c r="DA6" s="672"/>
      <c r="DB6" s="672"/>
      <c r="DC6" s="692"/>
      <c r="DD6" s="614" t="s">
        <v>122</v>
      </c>
      <c r="DE6" s="609"/>
      <c r="DF6" s="609"/>
      <c r="DG6" s="609"/>
      <c r="DH6" s="609"/>
      <c r="DI6" s="609"/>
      <c r="DJ6" s="609"/>
      <c r="DK6" s="609"/>
      <c r="DL6" s="609"/>
      <c r="DM6" s="609"/>
      <c r="DN6" s="609"/>
      <c r="DO6" s="609"/>
      <c r="DP6" s="610"/>
      <c r="DQ6" s="614">
        <v>59106</v>
      </c>
      <c r="DR6" s="609"/>
      <c r="DS6" s="609"/>
      <c r="DT6" s="609"/>
      <c r="DU6" s="609"/>
      <c r="DV6" s="609"/>
      <c r="DW6" s="609"/>
      <c r="DX6" s="609"/>
      <c r="DY6" s="609"/>
      <c r="DZ6" s="609"/>
      <c r="EA6" s="609"/>
      <c r="EB6" s="609"/>
      <c r="EC6" s="645"/>
    </row>
    <row r="7" spans="2:143" ht="11.25" customHeight="1" x14ac:dyDescent="0.15">
      <c r="B7" s="605" t="s">
        <v>223</v>
      </c>
      <c r="C7" s="606"/>
      <c r="D7" s="606"/>
      <c r="E7" s="606"/>
      <c r="F7" s="606"/>
      <c r="G7" s="606"/>
      <c r="H7" s="606"/>
      <c r="I7" s="606"/>
      <c r="J7" s="606"/>
      <c r="K7" s="606"/>
      <c r="L7" s="606"/>
      <c r="M7" s="606"/>
      <c r="N7" s="606"/>
      <c r="O7" s="606"/>
      <c r="P7" s="606"/>
      <c r="Q7" s="607"/>
      <c r="R7" s="608">
        <v>214</v>
      </c>
      <c r="S7" s="609"/>
      <c r="T7" s="609"/>
      <c r="U7" s="609"/>
      <c r="V7" s="609"/>
      <c r="W7" s="609"/>
      <c r="X7" s="609"/>
      <c r="Y7" s="610"/>
      <c r="Z7" s="646">
        <v>0</v>
      </c>
      <c r="AA7" s="646"/>
      <c r="AB7" s="646"/>
      <c r="AC7" s="646"/>
      <c r="AD7" s="647">
        <v>214</v>
      </c>
      <c r="AE7" s="647"/>
      <c r="AF7" s="647"/>
      <c r="AG7" s="647"/>
      <c r="AH7" s="647"/>
      <c r="AI7" s="647"/>
      <c r="AJ7" s="647"/>
      <c r="AK7" s="647"/>
      <c r="AL7" s="611">
        <v>0</v>
      </c>
      <c r="AM7" s="612"/>
      <c r="AN7" s="612"/>
      <c r="AO7" s="648"/>
      <c r="AP7" s="605" t="s">
        <v>224</v>
      </c>
      <c r="AQ7" s="606"/>
      <c r="AR7" s="606"/>
      <c r="AS7" s="606"/>
      <c r="AT7" s="606"/>
      <c r="AU7" s="606"/>
      <c r="AV7" s="606"/>
      <c r="AW7" s="606"/>
      <c r="AX7" s="606"/>
      <c r="AY7" s="606"/>
      <c r="AZ7" s="606"/>
      <c r="BA7" s="606"/>
      <c r="BB7" s="606"/>
      <c r="BC7" s="606"/>
      <c r="BD7" s="606"/>
      <c r="BE7" s="606"/>
      <c r="BF7" s="607"/>
      <c r="BG7" s="608">
        <v>90380</v>
      </c>
      <c r="BH7" s="609"/>
      <c r="BI7" s="609"/>
      <c r="BJ7" s="609"/>
      <c r="BK7" s="609"/>
      <c r="BL7" s="609"/>
      <c r="BM7" s="609"/>
      <c r="BN7" s="610"/>
      <c r="BO7" s="646">
        <v>22</v>
      </c>
      <c r="BP7" s="646"/>
      <c r="BQ7" s="646"/>
      <c r="BR7" s="646"/>
      <c r="BS7" s="647" t="s">
        <v>122</v>
      </c>
      <c r="BT7" s="647"/>
      <c r="BU7" s="647"/>
      <c r="BV7" s="647"/>
      <c r="BW7" s="647"/>
      <c r="BX7" s="647"/>
      <c r="BY7" s="647"/>
      <c r="BZ7" s="647"/>
      <c r="CA7" s="647"/>
      <c r="CB7" s="682"/>
      <c r="CD7" s="605" t="s">
        <v>225</v>
      </c>
      <c r="CE7" s="606"/>
      <c r="CF7" s="606"/>
      <c r="CG7" s="606"/>
      <c r="CH7" s="606"/>
      <c r="CI7" s="606"/>
      <c r="CJ7" s="606"/>
      <c r="CK7" s="606"/>
      <c r="CL7" s="606"/>
      <c r="CM7" s="606"/>
      <c r="CN7" s="606"/>
      <c r="CO7" s="606"/>
      <c r="CP7" s="606"/>
      <c r="CQ7" s="607"/>
      <c r="CR7" s="608">
        <v>1103500</v>
      </c>
      <c r="CS7" s="609"/>
      <c r="CT7" s="609"/>
      <c r="CU7" s="609"/>
      <c r="CV7" s="609"/>
      <c r="CW7" s="609"/>
      <c r="CX7" s="609"/>
      <c r="CY7" s="610"/>
      <c r="CZ7" s="646">
        <v>18.5</v>
      </c>
      <c r="DA7" s="646"/>
      <c r="DB7" s="646"/>
      <c r="DC7" s="646"/>
      <c r="DD7" s="614">
        <v>12018</v>
      </c>
      <c r="DE7" s="609"/>
      <c r="DF7" s="609"/>
      <c r="DG7" s="609"/>
      <c r="DH7" s="609"/>
      <c r="DI7" s="609"/>
      <c r="DJ7" s="609"/>
      <c r="DK7" s="609"/>
      <c r="DL7" s="609"/>
      <c r="DM7" s="609"/>
      <c r="DN7" s="609"/>
      <c r="DO7" s="609"/>
      <c r="DP7" s="610"/>
      <c r="DQ7" s="614">
        <v>940879</v>
      </c>
      <c r="DR7" s="609"/>
      <c r="DS7" s="609"/>
      <c r="DT7" s="609"/>
      <c r="DU7" s="609"/>
      <c r="DV7" s="609"/>
      <c r="DW7" s="609"/>
      <c r="DX7" s="609"/>
      <c r="DY7" s="609"/>
      <c r="DZ7" s="609"/>
      <c r="EA7" s="609"/>
      <c r="EB7" s="609"/>
      <c r="EC7" s="645"/>
    </row>
    <row r="8" spans="2:143" ht="11.25" customHeight="1" x14ac:dyDescent="0.15">
      <c r="B8" s="605" t="s">
        <v>226</v>
      </c>
      <c r="C8" s="606"/>
      <c r="D8" s="606"/>
      <c r="E8" s="606"/>
      <c r="F8" s="606"/>
      <c r="G8" s="606"/>
      <c r="H8" s="606"/>
      <c r="I8" s="606"/>
      <c r="J8" s="606"/>
      <c r="K8" s="606"/>
      <c r="L8" s="606"/>
      <c r="M8" s="606"/>
      <c r="N8" s="606"/>
      <c r="O8" s="606"/>
      <c r="P8" s="606"/>
      <c r="Q8" s="607"/>
      <c r="R8" s="608">
        <v>1674</v>
      </c>
      <c r="S8" s="609"/>
      <c r="T8" s="609"/>
      <c r="U8" s="609"/>
      <c r="V8" s="609"/>
      <c r="W8" s="609"/>
      <c r="X8" s="609"/>
      <c r="Y8" s="610"/>
      <c r="Z8" s="646">
        <v>0</v>
      </c>
      <c r="AA8" s="646"/>
      <c r="AB8" s="646"/>
      <c r="AC8" s="646"/>
      <c r="AD8" s="647">
        <v>1674</v>
      </c>
      <c r="AE8" s="647"/>
      <c r="AF8" s="647"/>
      <c r="AG8" s="647"/>
      <c r="AH8" s="647"/>
      <c r="AI8" s="647"/>
      <c r="AJ8" s="647"/>
      <c r="AK8" s="647"/>
      <c r="AL8" s="611">
        <v>0</v>
      </c>
      <c r="AM8" s="612"/>
      <c r="AN8" s="612"/>
      <c r="AO8" s="648"/>
      <c r="AP8" s="605" t="s">
        <v>227</v>
      </c>
      <c r="AQ8" s="606"/>
      <c r="AR8" s="606"/>
      <c r="AS8" s="606"/>
      <c r="AT8" s="606"/>
      <c r="AU8" s="606"/>
      <c r="AV8" s="606"/>
      <c r="AW8" s="606"/>
      <c r="AX8" s="606"/>
      <c r="AY8" s="606"/>
      <c r="AZ8" s="606"/>
      <c r="BA8" s="606"/>
      <c r="BB8" s="606"/>
      <c r="BC8" s="606"/>
      <c r="BD8" s="606"/>
      <c r="BE8" s="606"/>
      <c r="BF8" s="607"/>
      <c r="BG8" s="608">
        <v>4219</v>
      </c>
      <c r="BH8" s="609"/>
      <c r="BI8" s="609"/>
      <c r="BJ8" s="609"/>
      <c r="BK8" s="609"/>
      <c r="BL8" s="609"/>
      <c r="BM8" s="609"/>
      <c r="BN8" s="610"/>
      <c r="BO8" s="646">
        <v>1</v>
      </c>
      <c r="BP8" s="646"/>
      <c r="BQ8" s="646"/>
      <c r="BR8" s="646"/>
      <c r="BS8" s="647" t="s">
        <v>122</v>
      </c>
      <c r="BT8" s="647"/>
      <c r="BU8" s="647"/>
      <c r="BV8" s="647"/>
      <c r="BW8" s="647"/>
      <c r="BX8" s="647"/>
      <c r="BY8" s="647"/>
      <c r="BZ8" s="647"/>
      <c r="CA8" s="647"/>
      <c r="CB8" s="682"/>
      <c r="CD8" s="605" t="s">
        <v>228</v>
      </c>
      <c r="CE8" s="606"/>
      <c r="CF8" s="606"/>
      <c r="CG8" s="606"/>
      <c r="CH8" s="606"/>
      <c r="CI8" s="606"/>
      <c r="CJ8" s="606"/>
      <c r="CK8" s="606"/>
      <c r="CL8" s="606"/>
      <c r="CM8" s="606"/>
      <c r="CN8" s="606"/>
      <c r="CO8" s="606"/>
      <c r="CP8" s="606"/>
      <c r="CQ8" s="607"/>
      <c r="CR8" s="608">
        <v>1159150</v>
      </c>
      <c r="CS8" s="609"/>
      <c r="CT8" s="609"/>
      <c r="CU8" s="609"/>
      <c r="CV8" s="609"/>
      <c r="CW8" s="609"/>
      <c r="CX8" s="609"/>
      <c r="CY8" s="610"/>
      <c r="CZ8" s="646">
        <v>19.399999999999999</v>
      </c>
      <c r="DA8" s="646"/>
      <c r="DB8" s="646"/>
      <c r="DC8" s="646"/>
      <c r="DD8" s="614">
        <v>1206</v>
      </c>
      <c r="DE8" s="609"/>
      <c r="DF8" s="609"/>
      <c r="DG8" s="609"/>
      <c r="DH8" s="609"/>
      <c r="DI8" s="609"/>
      <c r="DJ8" s="609"/>
      <c r="DK8" s="609"/>
      <c r="DL8" s="609"/>
      <c r="DM8" s="609"/>
      <c r="DN8" s="609"/>
      <c r="DO8" s="609"/>
      <c r="DP8" s="610"/>
      <c r="DQ8" s="614">
        <v>781669</v>
      </c>
      <c r="DR8" s="609"/>
      <c r="DS8" s="609"/>
      <c r="DT8" s="609"/>
      <c r="DU8" s="609"/>
      <c r="DV8" s="609"/>
      <c r="DW8" s="609"/>
      <c r="DX8" s="609"/>
      <c r="DY8" s="609"/>
      <c r="DZ8" s="609"/>
      <c r="EA8" s="609"/>
      <c r="EB8" s="609"/>
      <c r="EC8" s="645"/>
    </row>
    <row r="9" spans="2:143" ht="11.25" customHeight="1" x14ac:dyDescent="0.15">
      <c r="B9" s="605" t="s">
        <v>229</v>
      </c>
      <c r="C9" s="606"/>
      <c r="D9" s="606"/>
      <c r="E9" s="606"/>
      <c r="F9" s="606"/>
      <c r="G9" s="606"/>
      <c r="H9" s="606"/>
      <c r="I9" s="606"/>
      <c r="J9" s="606"/>
      <c r="K9" s="606"/>
      <c r="L9" s="606"/>
      <c r="M9" s="606"/>
      <c r="N9" s="606"/>
      <c r="O9" s="606"/>
      <c r="P9" s="606"/>
      <c r="Q9" s="607"/>
      <c r="R9" s="608">
        <v>2023</v>
      </c>
      <c r="S9" s="609"/>
      <c r="T9" s="609"/>
      <c r="U9" s="609"/>
      <c r="V9" s="609"/>
      <c r="W9" s="609"/>
      <c r="X9" s="609"/>
      <c r="Y9" s="610"/>
      <c r="Z9" s="646">
        <v>0</v>
      </c>
      <c r="AA9" s="646"/>
      <c r="AB9" s="646"/>
      <c r="AC9" s="646"/>
      <c r="AD9" s="647">
        <v>2023</v>
      </c>
      <c r="AE9" s="647"/>
      <c r="AF9" s="647"/>
      <c r="AG9" s="647"/>
      <c r="AH9" s="647"/>
      <c r="AI9" s="647"/>
      <c r="AJ9" s="647"/>
      <c r="AK9" s="647"/>
      <c r="AL9" s="611">
        <v>0.1</v>
      </c>
      <c r="AM9" s="612"/>
      <c r="AN9" s="612"/>
      <c r="AO9" s="648"/>
      <c r="AP9" s="605" t="s">
        <v>230</v>
      </c>
      <c r="AQ9" s="606"/>
      <c r="AR9" s="606"/>
      <c r="AS9" s="606"/>
      <c r="AT9" s="606"/>
      <c r="AU9" s="606"/>
      <c r="AV9" s="606"/>
      <c r="AW9" s="606"/>
      <c r="AX9" s="606"/>
      <c r="AY9" s="606"/>
      <c r="AZ9" s="606"/>
      <c r="BA9" s="606"/>
      <c r="BB9" s="606"/>
      <c r="BC9" s="606"/>
      <c r="BD9" s="606"/>
      <c r="BE9" s="606"/>
      <c r="BF9" s="607"/>
      <c r="BG9" s="608">
        <v>70159</v>
      </c>
      <c r="BH9" s="609"/>
      <c r="BI9" s="609"/>
      <c r="BJ9" s="609"/>
      <c r="BK9" s="609"/>
      <c r="BL9" s="609"/>
      <c r="BM9" s="609"/>
      <c r="BN9" s="610"/>
      <c r="BO9" s="646">
        <v>17</v>
      </c>
      <c r="BP9" s="646"/>
      <c r="BQ9" s="646"/>
      <c r="BR9" s="646"/>
      <c r="BS9" s="647" t="s">
        <v>122</v>
      </c>
      <c r="BT9" s="647"/>
      <c r="BU9" s="647"/>
      <c r="BV9" s="647"/>
      <c r="BW9" s="647"/>
      <c r="BX9" s="647"/>
      <c r="BY9" s="647"/>
      <c r="BZ9" s="647"/>
      <c r="CA9" s="647"/>
      <c r="CB9" s="682"/>
      <c r="CD9" s="605" t="s">
        <v>231</v>
      </c>
      <c r="CE9" s="606"/>
      <c r="CF9" s="606"/>
      <c r="CG9" s="606"/>
      <c r="CH9" s="606"/>
      <c r="CI9" s="606"/>
      <c r="CJ9" s="606"/>
      <c r="CK9" s="606"/>
      <c r="CL9" s="606"/>
      <c r="CM9" s="606"/>
      <c r="CN9" s="606"/>
      <c r="CO9" s="606"/>
      <c r="CP9" s="606"/>
      <c r="CQ9" s="607"/>
      <c r="CR9" s="608">
        <v>318759</v>
      </c>
      <c r="CS9" s="609"/>
      <c r="CT9" s="609"/>
      <c r="CU9" s="609"/>
      <c r="CV9" s="609"/>
      <c r="CW9" s="609"/>
      <c r="CX9" s="609"/>
      <c r="CY9" s="610"/>
      <c r="CZ9" s="646">
        <v>5.3</v>
      </c>
      <c r="DA9" s="646"/>
      <c r="DB9" s="646"/>
      <c r="DC9" s="646"/>
      <c r="DD9" s="614">
        <v>3970</v>
      </c>
      <c r="DE9" s="609"/>
      <c r="DF9" s="609"/>
      <c r="DG9" s="609"/>
      <c r="DH9" s="609"/>
      <c r="DI9" s="609"/>
      <c r="DJ9" s="609"/>
      <c r="DK9" s="609"/>
      <c r="DL9" s="609"/>
      <c r="DM9" s="609"/>
      <c r="DN9" s="609"/>
      <c r="DO9" s="609"/>
      <c r="DP9" s="610"/>
      <c r="DQ9" s="614">
        <v>292333</v>
      </c>
      <c r="DR9" s="609"/>
      <c r="DS9" s="609"/>
      <c r="DT9" s="609"/>
      <c r="DU9" s="609"/>
      <c r="DV9" s="609"/>
      <c r="DW9" s="609"/>
      <c r="DX9" s="609"/>
      <c r="DY9" s="609"/>
      <c r="DZ9" s="609"/>
      <c r="EA9" s="609"/>
      <c r="EB9" s="609"/>
      <c r="EC9" s="645"/>
    </row>
    <row r="10" spans="2:143" ht="11.25" customHeight="1" x14ac:dyDescent="0.15">
      <c r="B10" s="605" t="s">
        <v>232</v>
      </c>
      <c r="C10" s="606"/>
      <c r="D10" s="606"/>
      <c r="E10" s="606"/>
      <c r="F10" s="606"/>
      <c r="G10" s="606"/>
      <c r="H10" s="606"/>
      <c r="I10" s="606"/>
      <c r="J10" s="606"/>
      <c r="K10" s="606"/>
      <c r="L10" s="606"/>
      <c r="M10" s="606"/>
      <c r="N10" s="606"/>
      <c r="O10" s="606"/>
      <c r="P10" s="606"/>
      <c r="Q10" s="607"/>
      <c r="R10" s="608" t="s">
        <v>122</v>
      </c>
      <c r="S10" s="609"/>
      <c r="T10" s="609"/>
      <c r="U10" s="609"/>
      <c r="V10" s="609"/>
      <c r="W10" s="609"/>
      <c r="X10" s="609"/>
      <c r="Y10" s="610"/>
      <c r="Z10" s="646" t="s">
        <v>122</v>
      </c>
      <c r="AA10" s="646"/>
      <c r="AB10" s="646"/>
      <c r="AC10" s="646"/>
      <c r="AD10" s="647" t="s">
        <v>122</v>
      </c>
      <c r="AE10" s="647"/>
      <c r="AF10" s="647"/>
      <c r="AG10" s="647"/>
      <c r="AH10" s="647"/>
      <c r="AI10" s="647"/>
      <c r="AJ10" s="647"/>
      <c r="AK10" s="647"/>
      <c r="AL10" s="611" t="s">
        <v>122</v>
      </c>
      <c r="AM10" s="612"/>
      <c r="AN10" s="612"/>
      <c r="AO10" s="648"/>
      <c r="AP10" s="605" t="s">
        <v>233</v>
      </c>
      <c r="AQ10" s="606"/>
      <c r="AR10" s="606"/>
      <c r="AS10" s="606"/>
      <c r="AT10" s="606"/>
      <c r="AU10" s="606"/>
      <c r="AV10" s="606"/>
      <c r="AW10" s="606"/>
      <c r="AX10" s="606"/>
      <c r="AY10" s="606"/>
      <c r="AZ10" s="606"/>
      <c r="BA10" s="606"/>
      <c r="BB10" s="606"/>
      <c r="BC10" s="606"/>
      <c r="BD10" s="606"/>
      <c r="BE10" s="606"/>
      <c r="BF10" s="607"/>
      <c r="BG10" s="608">
        <v>9393</v>
      </c>
      <c r="BH10" s="609"/>
      <c r="BI10" s="609"/>
      <c r="BJ10" s="609"/>
      <c r="BK10" s="609"/>
      <c r="BL10" s="609"/>
      <c r="BM10" s="609"/>
      <c r="BN10" s="610"/>
      <c r="BO10" s="646">
        <v>2.2999999999999998</v>
      </c>
      <c r="BP10" s="646"/>
      <c r="BQ10" s="646"/>
      <c r="BR10" s="646"/>
      <c r="BS10" s="647" t="s">
        <v>122</v>
      </c>
      <c r="BT10" s="647"/>
      <c r="BU10" s="647"/>
      <c r="BV10" s="647"/>
      <c r="BW10" s="647"/>
      <c r="BX10" s="647"/>
      <c r="BY10" s="647"/>
      <c r="BZ10" s="647"/>
      <c r="CA10" s="647"/>
      <c r="CB10" s="682"/>
      <c r="CD10" s="605" t="s">
        <v>234</v>
      </c>
      <c r="CE10" s="606"/>
      <c r="CF10" s="606"/>
      <c r="CG10" s="606"/>
      <c r="CH10" s="606"/>
      <c r="CI10" s="606"/>
      <c r="CJ10" s="606"/>
      <c r="CK10" s="606"/>
      <c r="CL10" s="606"/>
      <c r="CM10" s="606"/>
      <c r="CN10" s="606"/>
      <c r="CO10" s="606"/>
      <c r="CP10" s="606"/>
      <c r="CQ10" s="607"/>
      <c r="CR10" s="608" t="s">
        <v>122</v>
      </c>
      <c r="CS10" s="609"/>
      <c r="CT10" s="609"/>
      <c r="CU10" s="609"/>
      <c r="CV10" s="609"/>
      <c r="CW10" s="609"/>
      <c r="CX10" s="609"/>
      <c r="CY10" s="610"/>
      <c r="CZ10" s="646" t="s">
        <v>122</v>
      </c>
      <c r="DA10" s="646"/>
      <c r="DB10" s="646"/>
      <c r="DC10" s="646"/>
      <c r="DD10" s="614" t="s">
        <v>122</v>
      </c>
      <c r="DE10" s="609"/>
      <c r="DF10" s="609"/>
      <c r="DG10" s="609"/>
      <c r="DH10" s="609"/>
      <c r="DI10" s="609"/>
      <c r="DJ10" s="609"/>
      <c r="DK10" s="609"/>
      <c r="DL10" s="609"/>
      <c r="DM10" s="609"/>
      <c r="DN10" s="609"/>
      <c r="DO10" s="609"/>
      <c r="DP10" s="610"/>
      <c r="DQ10" s="614" t="s">
        <v>122</v>
      </c>
      <c r="DR10" s="609"/>
      <c r="DS10" s="609"/>
      <c r="DT10" s="609"/>
      <c r="DU10" s="609"/>
      <c r="DV10" s="609"/>
      <c r="DW10" s="609"/>
      <c r="DX10" s="609"/>
      <c r="DY10" s="609"/>
      <c r="DZ10" s="609"/>
      <c r="EA10" s="609"/>
      <c r="EB10" s="609"/>
      <c r="EC10" s="645"/>
    </row>
    <row r="11" spans="2:143" ht="11.25" customHeight="1" x14ac:dyDescent="0.15">
      <c r="B11" s="605" t="s">
        <v>235</v>
      </c>
      <c r="C11" s="606"/>
      <c r="D11" s="606"/>
      <c r="E11" s="606"/>
      <c r="F11" s="606"/>
      <c r="G11" s="606"/>
      <c r="H11" s="606"/>
      <c r="I11" s="606"/>
      <c r="J11" s="606"/>
      <c r="K11" s="606"/>
      <c r="L11" s="606"/>
      <c r="M11" s="606"/>
      <c r="N11" s="606"/>
      <c r="O11" s="606"/>
      <c r="P11" s="606"/>
      <c r="Q11" s="607"/>
      <c r="R11" s="608">
        <v>85462</v>
      </c>
      <c r="S11" s="609"/>
      <c r="T11" s="609"/>
      <c r="U11" s="609"/>
      <c r="V11" s="609"/>
      <c r="W11" s="609"/>
      <c r="X11" s="609"/>
      <c r="Y11" s="610"/>
      <c r="Z11" s="611">
        <v>1.4</v>
      </c>
      <c r="AA11" s="612"/>
      <c r="AB11" s="612"/>
      <c r="AC11" s="613"/>
      <c r="AD11" s="614">
        <v>85462</v>
      </c>
      <c r="AE11" s="609"/>
      <c r="AF11" s="609"/>
      <c r="AG11" s="609"/>
      <c r="AH11" s="609"/>
      <c r="AI11" s="609"/>
      <c r="AJ11" s="609"/>
      <c r="AK11" s="610"/>
      <c r="AL11" s="611">
        <v>2.2000000000000002</v>
      </c>
      <c r="AM11" s="612"/>
      <c r="AN11" s="612"/>
      <c r="AO11" s="648"/>
      <c r="AP11" s="605" t="s">
        <v>236</v>
      </c>
      <c r="AQ11" s="606"/>
      <c r="AR11" s="606"/>
      <c r="AS11" s="606"/>
      <c r="AT11" s="606"/>
      <c r="AU11" s="606"/>
      <c r="AV11" s="606"/>
      <c r="AW11" s="606"/>
      <c r="AX11" s="606"/>
      <c r="AY11" s="606"/>
      <c r="AZ11" s="606"/>
      <c r="BA11" s="606"/>
      <c r="BB11" s="606"/>
      <c r="BC11" s="606"/>
      <c r="BD11" s="606"/>
      <c r="BE11" s="606"/>
      <c r="BF11" s="607"/>
      <c r="BG11" s="608">
        <v>6609</v>
      </c>
      <c r="BH11" s="609"/>
      <c r="BI11" s="609"/>
      <c r="BJ11" s="609"/>
      <c r="BK11" s="609"/>
      <c r="BL11" s="609"/>
      <c r="BM11" s="609"/>
      <c r="BN11" s="610"/>
      <c r="BO11" s="646">
        <v>1.6</v>
      </c>
      <c r="BP11" s="646"/>
      <c r="BQ11" s="646"/>
      <c r="BR11" s="646"/>
      <c r="BS11" s="647" t="s">
        <v>122</v>
      </c>
      <c r="BT11" s="647"/>
      <c r="BU11" s="647"/>
      <c r="BV11" s="647"/>
      <c r="BW11" s="647"/>
      <c r="BX11" s="647"/>
      <c r="BY11" s="647"/>
      <c r="BZ11" s="647"/>
      <c r="CA11" s="647"/>
      <c r="CB11" s="682"/>
      <c r="CD11" s="605" t="s">
        <v>237</v>
      </c>
      <c r="CE11" s="606"/>
      <c r="CF11" s="606"/>
      <c r="CG11" s="606"/>
      <c r="CH11" s="606"/>
      <c r="CI11" s="606"/>
      <c r="CJ11" s="606"/>
      <c r="CK11" s="606"/>
      <c r="CL11" s="606"/>
      <c r="CM11" s="606"/>
      <c r="CN11" s="606"/>
      <c r="CO11" s="606"/>
      <c r="CP11" s="606"/>
      <c r="CQ11" s="607"/>
      <c r="CR11" s="608">
        <v>601004</v>
      </c>
      <c r="CS11" s="609"/>
      <c r="CT11" s="609"/>
      <c r="CU11" s="609"/>
      <c r="CV11" s="609"/>
      <c r="CW11" s="609"/>
      <c r="CX11" s="609"/>
      <c r="CY11" s="610"/>
      <c r="CZ11" s="646">
        <v>10.1</v>
      </c>
      <c r="DA11" s="646"/>
      <c r="DB11" s="646"/>
      <c r="DC11" s="646"/>
      <c r="DD11" s="614">
        <v>142353</v>
      </c>
      <c r="DE11" s="609"/>
      <c r="DF11" s="609"/>
      <c r="DG11" s="609"/>
      <c r="DH11" s="609"/>
      <c r="DI11" s="609"/>
      <c r="DJ11" s="609"/>
      <c r="DK11" s="609"/>
      <c r="DL11" s="609"/>
      <c r="DM11" s="609"/>
      <c r="DN11" s="609"/>
      <c r="DO11" s="609"/>
      <c r="DP11" s="610"/>
      <c r="DQ11" s="614">
        <v>371079</v>
      </c>
      <c r="DR11" s="609"/>
      <c r="DS11" s="609"/>
      <c r="DT11" s="609"/>
      <c r="DU11" s="609"/>
      <c r="DV11" s="609"/>
      <c r="DW11" s="609"/>
      <c r="DX11" s="609"/>
      <c r="DY11" s="609"/>
      <c r="DZ11" s="609"/>
      <c r="EA11" s="609"/>
      <c r="EB11" s="609"/>
      <c r="EC11" s="645"/>
    </row>
    <row r="12" spans="2:143" ht="11.25" customHeight="1" x14ac:dyDescent="0.15">
      <c r="B12" s="605" t="s">
        <v>238</v>
      </c>
      <c r="C12" s="606"/>
      <c r="D12" s="606"/>
      <c r="E12" s="606"/>
      <c r="F12" s="606"/>
      <c r="G12" s="606"/>
      <c r="H12" s="606"/>
      <c r="I12" s="606"/>
      <c r="J12" s="606"/>
      <c r="K12" s="606"/>
      <c r="L12" s="606"/>
      <c r="M12" s="606"/>
      <c r="N12" s="606"/>
      <c r="O12" s="606"/>
      <c r="P12" s="606"/>
      <c r="Q12" s="607"/>
      <c r="R12" s="608" t="s">
        <v>122</v>
      </c>
      <c r="S12" s="609"/>
      <c r="T12" s="609"/>
      <c r="U12" s="609"/>
      <c r="V12" s="609"/>
      <c r="W12" s="609"/>
      <c r="X12" s="609"/>
      <c r="Y12" s="610"/>
      <c r="Z12" s="646" t="s">
        <v>122</v>
      </c>
      <c r="AA12" s="646"/>
      <c r="AB12" s="646"/>
      <c r="AC12" s="646"/>
      <c r="AD12" s="647" t="s">
        <v>122</v>
      </c>
      <c r="AE12" s="647"/>
      <c r="AF12" s="647"/>
      <c r="AG12" s="647"/>
      <c r="AH12" s="647"/>
      <c r="AI12" s="647"/>
      <c r="AJ12" s="647"/>
      <c r="AK12" s="647"/>
      <c r="AL12" s="611" t="s">
        <v>122</v>
      </c>
      <c r="AM12" s="612"/>
      <c r="AN12" s="612"/>
      <c r="AO12" s="648"/>
      <c r="AP12" s="605" t="s">
        <v>239</v>
      </c>
      <c r="AQ12" s="606"/>
      <c r="AR12" s="606"/>
      <c r="AS12" s="606"/>
      <c r="AT12" s="606"/>
      <c r="AU12" s="606"/>
      <c r="AV12" s="606"/>
      <c r="AW12" s="606"/>
      <c r="AX12" s="606"/>
      <c r="AY12" s="606"/>
      <c r="AZ12" s="606"/>
      <c r="BA12" s="606"/>
      <c r="BB12" s="606"/>
      <c r="BC12" s="606"/>
      <c r="BD12" s="606"/>
      <c r="BE12" s="606"/>
      <c r="BF12" s="607"/>
      <c r="BG12" s="608">
        <v>283336</v>
      </c>
      <c r="BH12" s="609"/>
      <c r="BI12" s="609"/>
      <c r="BJ12" s="609"/>
      <c r="BK12" s="609"/>
      <c r="BL12" s="609"/>
      <c r="BM12" s="609"/>
      <c r="BN12" s="610"/>
      <c r="BO12" s="646">
        <v>68.8</v>
      </c>
      <c r="BP12" s="646"/>
      <c r="BQ12" s="646"/>
      <c r="BR12" s="646"/>
      <c r="BS12" s="647" t="s">
        <v>122</v>
      </c>
      <c r="BT12" s="647"/>
      <c r="BU12" s="647"/>
      <c r="BV12" s="647"/>
      <c r="BW12" s="647"/>
      <c r="BX12" s="647"/>
      <c r="BY12" s="647"/>
      <c r="BZ12" s="647"/>
      <c r="CA12" s="647"/>
      <c r="CB12" s="682"/>
      <c r="CD12" s="605" t="s">
        <v>240</v>
      </c>
      <c r="CE12" s="606"/>
      <c r="CF12" s="606"/>
      <c r="CG12" s="606"/>
      <c r="CH12" s="606"/>
      <c r="CI12" s="606"/>
      <c r="CJ12" s="606"/>
      <c r="CK12" s="606"/>
      <c r="CL12" s="606"/>
      <c r="CM12" s="606"/>
      <c r="CN12" s="606"/>
      <c r="CO12" s="606"/>
      <c r="CP12" s="606"/>
      <c r="CQ12" s="607"/>
      <c r="CR12" s="608">
        <v>140855</v>
      </c>
      <c r="CS12" s="609"/>
      <c r="CT12" s="609"/>
      <c r="CU12" s="609"/>
      <c r="CV12" s="609"/>
      <c r="CW12" s="609"/>
      <c r="CX12" s="609"/>
      <c r="CY12" s="610"/>
      <c r="CZ12" s="646">
        <v>2.4</v>
      </c>
      <c r="DA12" s="646"/>
      <c r="DB12" s="646"/>
      <c r="DC12" s="646"/>
      <c r="DD12" s="614">
        <v>3623</v>
      </c>
      <c r="DE12" s="609"/>
      <c r="DF12" s="609"/>
      <c r="DG12" s="609"/>
      <c r="DH12" s="609"/>
      <c r="DI12" s="609"/>
      <c r="DJ12" s="609"/>
      <c r="DK12" s="609"/>
      <c r="DL12" s="609"/>
      <c r="DM12" s="609"/>
      <c r="DN12" s="609"/>
      <c r="DO12" s="609"/>
      <c r="DP12" s="610"/>
      <c r="DQ12" s="614">
        <v>118792</v>
      </c>
      <c r="DR12" s="609"/>
      <c r="DS12" s="609"/>
      <c r="DT12" s="609"/>
      <c r="DU12" s="609"/>
      <c r="DV12" s="609"/>
      <c r="DW12" s="609"/>
      <c r="DX12" s="609"/>
      <c r="DY12" s="609"/>
      <c r="DZ12" s="609"/>
      <c r="EA12" s="609"/>
      <c r="EB12" s="609"/>
      <c r="EC12" s="645"/>
    </row>
    <row r="13" spans="2:143" ht="11.25" customHeight="1" x14ac:dyDescent="0.15">
      <c r="B13" s="605" t="s">
        <v>241</v>
      </c>
      <c r="C13" s="606"/>
      <c r="D13" s="606"/>
      <c r="E13" s="606"/>
      <c r="F13" s="606"/>
      <c r="G13" s="606"/>
      <c r="H13" s="606"/>
      <c r="I13" s="606"/>
      <c r="J13" s="606"/>
      <c r="K13" s="606"/>
      <c r="L13" s="606"/>
      <c r="M13" s="606"/>
      <c r="N13" s="606"/>
      <c r="O13" s="606"/>
      <c r="P13" s="606"/>
      <c r="Q13" s="607"/>
      <c r="R13" s="608" t="s">
        <v>122</v>
      </c>
      <c r="S13" s="609"/>
      <c r="T13" s="609"/>
      <c r="U13" s="609"/>
      <c r="V13" s="609"/>
      <c r="W13" s="609"/>
      <c r="X13" s="609"/>
      <c r="Y13" s="610"/>
      <c r="Z13" s="646" t="s">
        <v>122</v>
      </c>
      <c r="AA13" s="646"/>
      <c r="AB13" s="646"/>
      <c r="AC13" s="646"/>
      <c r="AD13" s="647" t="s">
        <v>122</v>
      </c>
      <c r="AE13" s="647"/>
      <c r="AF13" s="647"/>
      <c r="AG13" s="647"/>
      <c r="AH13" s="647"/>
      <c r="AI13" s="647"/>
      <c r="AJ13" s="647"/>
      <c r="AK13" s="647"/>
      <c r="AL13" s="611" t="s">
        <v>122</v>
      </c>
      <c r="AM13" s="612"/>
      <c r="AN13" s="612"/>
      <c r="AO13" s="648"/>
      <c r="AP13" s="605" t="s">
        <v>242</v>
      </c>
      <c r="AQ13" s="606"/>
      <c r="AR13" s="606"/>
      <c r="AS13" s="606"/>
      <c r="AT13" s="606"/>
      <c r="AU13" s="606"/>
      <c r="AV13" s="606"/>
      <c r="AW13" s="606"/>
      <c r="AX13" s="606"/>
      <c r="AY13" s="606"/>
      <c r="AZ13" s="606"/>
      <c r="BA13" s="606"/>
      <c r="BB13" s="606"/>
      <c r="BC13" s="606"/>
      <c r="BD13" s="606"/>
      <c r="BE13" s="606"/>
      <c r="BF13" s="607"/>
      <c r="BG13" s="608">
        <v>281051</v>
      </c>
      <c r="BH13" s="609"/>
      <c r="BI13" s="609"/>
      <c r="BJ13" s="609"/>
      <c r="BK13" s="609"/>
      <c r="BL13" s="609"/>
      <c r="BM13" s="609"/>
      <c r="BN13" s="610"/>
      <c r="BO13" s="646">
        <v>68.3</v>
      </c>
      <c r="BP13" s="646"/>
      <c r="BQ13" s="646"/>
      <c r="BR13" s="646"/>
      <c r="BS13" s="647" t="s">
        <v>122</v>
      </c>
      <c r="BT13" s="647"/>
      <c r="BU13" s="647"/>
      <c r="BV13" s="647"/>
      <c r="BW13" s="647"/>
      <c r="BX13" s="647"/>
      <c r="BY13" s="647"/>
      <c r="BZ13" s="647"/>
      <c r="CA13" s="647"/>
      <c r="CB13" s="682"/>
      <c r="CD13" s="605" t="s">
        <v>243</v>
      </c>
      <c r="CE13" s="606"/>
      <c r="CF13" s="606"/>
      <c r="CG13" s="606"/>
      <c r="CH13" s="606"/>
      <c r="CI13" s="606"/>
      <c r="CJ13" s="606"/>
      <c r="CK13" s="606"/>
      <c r="CL13" s="606"/>
      <c r="CM13" s="606"/>
      <c r="CN13" s="606"/>
      <c r="CO13" s="606"/>
      <c r="CP13" s="606"/>
      <c r="CQ13" s="607"/>
      <c r="CR13" s="608">
        <v>1151607</v>
      </c>
      <c r="CS13" s="609"/>
      <c r="CT13" s="609"/>
      <c r="CU13" s="609"/>
      <c r="CV13" s="609"/>
      <c r="CW13" s="609"/>
      <c r="CX13" s="609"/>
      <c r="CY13" s="610"/>
      <c r="CZ13" s="646">
        <v>19.3</v>
      </c>
      <c r="DA13" s="646"/>
      <c r="DB13" s="646"/>
      <c r="DC13" s="646"/>
      <c r="DD13" s="614">
        <v>602218</v>
      </c>
      <c r="DE13" s="609"/>
      <c r="DF13" s="609"/>
      <c r="DG13" s="609"/>
      <c r="DH13" s="609"/>
      <c r="DI13" s="609"/>
      <c r="DJ13" s="609"/>
      <c r="DK13" s="609"/>
      <c r="DL13" s="609"/>
      <c r="DM13" s="609"/>
      <c r="DN13" s="609"/>
      <c r="DO13" s="609"/>
      <c r="DP13" s="610"/>
      <c r="DQ13" s="614">
        <v>740111</v>
      </c>
      <c r="DR13" s="609"/>
      <c r="DS13" s="609"/>
      <c r="DT13" s="609"/>
      <c r="DU13" s="609"/>
      <c r="DV13" s="609"/>
      <c r="DW13" s="609"/>
      <c r="DX13" s="609"/>
      <c r="DY13" s="609"/>
      <c r="DZ13" s="609"/>
      <c r="EA13" s="609"/>
      <c r="EB13" s="609"/>
      <c r="EC13" s="645"/>
    </row>
    <row r="14" spans="2:143" ht="11.25" customHeight="1" x14ac:dyDescent="0.15">
      <c r="B14" s="605" t="s">
        <v>244</v>
      </c>
      <c r="C14" s="606"/>
      <c r="D14" s="606"/>
      <c r="E14" s="606"/>
      <c r="F14" s="606"/>
      <c r="G14" s="606"/>
      <c r="H14" s="606"/>
      <c r="I14" s="606"/>
      <c r="J14" s="606"/>
      <c r="K14" s="606"/>
      <c r="L14" s="606"/>
      <c r="M14" s="606"/>
      <c r="N14" s="606"/>
      <c r="O14" s="606"/>
      <c r="P14" s="606"/>
      <c r="Q14" s="607"/>
      <c r="R14" s="608" t="s">
        <v>122</v>
      </c>
      <c r="S14" s="609"/>
      <c r="T14" s="609"/>
      <c r="U14" s="609"/>
      <c r="V14" s="609"/>
      <c r="W14" s="609"/>
      <c r="X14" s="609"/>
      <c r="Y14" s="610"/>
      <c r="Z14" s="646" t="s">
        <v>122</v>
      </c>
      <c r="AA14" s="646"/>
      <c r="AB14" s="646"/>
      <c r="AC14" s="646"/>
      <c r="AD14" s="647" t="s">
        <v>122</v>
      </c>
      <c r="AE14" s="647"/>
      <c r="AF14" s="647"/>
      <c r="AG14" s="647"/>
      <c r="AH14" s="647"/>
      <c r="AI14" s="647"/>
      <c r="AJ14" s="647"/>
      <c r="AK14" s="647"/>
      <c r="AL14" s="611" t="s">
        <v>122</v>
      </c>
      <c r="AM14" s="612"/>
      <c r="AN14" s="612"/>
      <c r="AO14" s="648"/>
      <c r="AP14" s="605" t="s">
        <v>245</v>
      </c>
      <c r="AQ14" s="606"/>
      <c r="AR14" s="606"/>
      <c r="AS14" s="606"/>
      <c r="AT14" s="606"/>
      <c r="AU14" s="606"/>
      <c r="AV14" s="606"/>
      <c r="AW14" s="606"/>
      <c r="AX14" s="606"/>
      <c r="AY14" s="606"/>
      <c r="AZ14" s="606"/>
      <c r="BA14" s="606"/>
      <c r="BB14" s="606"/>
      <c r="BC14" s="606"/>
      <c r="BD14" s="606"/>
      <c r="BE14" s="606"/>
      <c r="BF14" s="607"/>
      <c r="BG14" s="608">
        <v>18654</v>
      </c>
      <c r="BH14" s="609"/>
      <c r="BI14" s="609"/>
      <c r="BJ14" s="609"/>
      <c r="BK14" s="609"/>
      <c r="BL14" s="609"/>
      <c r="BM14" s="609"/>
      <c r="BN14" s="610"/>
      <c r="BO14" s="646">
        <v>4.5</v>
      </c>
      <c r="BP14" s="646"/>
      <c r="BQ14" s="646"/>
      <c r="BR14" s="646"/>
      <c r="BS14" s="647" t="s">
        <v>122</v>
      </c>
      <c r="BT14" s="647"/>
      <c r="BU14" s="647"/>
      <c r="BV14" s="647"/>
      <c r="BW14" s="647"/>
      <c r="BX14" s="647"/>
      <c r="BY14" s="647"/>
      <c r="BZ14" s="647"/>
      <c r="CA14" s="647"/>
      <c r="CB14" s="682"/>
      <c r="CD14" s="605" t="s">
        <v>246</v>
      </c>
      <c r="CE14" s="606"/>
      <c r="CF14" s="606"/>
      <c r="CG14" s="606"/>
      <c r="CH14" s="606"/>
      <c r="CI14" s="606"/>
      <c r="CJ14" s="606"/>
      <c r="CK14" s="606"/>
      <c r="CL14" s="606"/>
      <c r="CM14" s="606"/>
      <c r="CN14" s="606"/>
      <c r="CO14" s="606"/>
      <c r="CP14" s="606"/>
      <c r="CQ14" s="607"/>
      <c r="CR14" s="608">
        <v>151376</v>
      </c>
      <c r="CS14" s="609"/>
      <c r="CT14" s="609"/>
      <c r="CU14" s="609"/>
      <c r="CV14" s="609"/>
      <c r="CW14" s="609"/>
      <c r="CX14" s="609"/>
      <c r="CY14" s="610"/>
      <c r="CZ14" s="646">
        <v>2.5</v>
      </c>
      <c r="DA14" s="646"/>
      <c r="DB14" s="646"/>
      <c r="DC14" s="646"/>
      <c r="DD14" s="614">
        <v>249</v>
      </c>
      <c r="DE14" s="609"/>
      <c r="DF14" s="609"/>
      <c r="DG14" s="609"/>
      <c r="DH14" s="609"/>
      <c r="DI14" s="609"/>
      <c r="DJ14" s="609"/>
      <c r="DK14" s="609"/>
      <c r="DL14" s="609"/>
      <c r="DM14" s="609"/>
      <c r="DN14" s="609"/>
      <c r="DO14" s="609"/>
      <c r="DP14" s="610"/>
      <c r="DQ14" s="614">
        <v>151334</v>
      </c>
      <c r="DR14" s="609"/>
      <c r="DS14" s="609"/>
      <c r="DT14" s="609"/>
      <c r="DU14" s="609"/>
      <c r="DV14" s="609"/>
      <c r="DW14" s="609"/>
      <c r="DX14" s="609"/>
      <c r="DY14" s="609"/>
      <c r="DZ14" s="609"/>
      <c r="EA14" s="609"/>
      <c r="EB14" s="609"/>
      <c r="EC14" s="645"/>
    </row>
    <row r="15" spans="2:143" ht="11.25" customHeight="1" x14ac:dyDescent="0.15">
      <c r="B15" s="605" t="s">
        <v>247</v>
      </c>
      <c r="C15" s="606"/>
      <c r="D15" s="606"/>
      <c r="E15" s="606"/>
      <c r="F15" s="606"/>
      <c r="G15" s="606"/>
      <c r="H15" s="606"/>
      <c r="I15" s="606"/>
      <c r="J15" s="606"/>
      <c r="K15" s="606"/>
      <c r="L15" s="606"/>
      <c r="M15" s="606"/>
      <c r="N15" s="606"/>
      <c r="O15" s="606"/>
      <c r="P15" s="606"/>
      <c r="Q15" s="607"/>
      <c r="R15" s="608">
        <v>6794</v>
      </c>
      <c r="S15" s="609"/>
      <c r="T15" s="609"/>
      <c r="U15" s="609"/>
      <c r="V15" s="609"/>
      <c r="W15" s="609"/>
      <c r="X15" s="609"/>
      <c r="Y15" s="610"/>
      <c r="Z15" s="646">
        <v>0.1</v>
      </c>
      <c r="AA15" s="646"/>
      <c r="AB15" s="646"/>
      <c r="AC15" s="646"/>
      <c r="AD15" s="647">
        <v>6794</v>
      </c>
      <c r="AE15" s="647"/>
      <c r="AF15" s="647"/>
      <c r="AG15" s="647"/>
      <c r="AH15" s="647"/>
      <c r="AI15" s="647"/>
      <c r="AJ15" s="647"/>
      <c r="AK15" s="647"/>
      <c r="AL15" s="611">
        <v>0.2</v>
      </c>
      <c r="AM15" s="612"/>
      <c r="AN15" s="612"/>
      <c r="AO15" s="648"/>
      <c r="AP15" s="605" t="s">
        <v>248</v>
      </c>
      <c r="AQ15" s="606"/>
      <c r="AR15" s="606"/>
      <c r="AS15" s="606"/>
      <c r="AT15" s="606"/>
      <c r="AU15" s="606"/>
      <c r="AV15" s="606"/>
      <c r="AW15" s="606"/>
      <c r="AX15" s="606"/>
      <c r="AY15" s="606"/>
      <c r="AZ15" s="606"/>
      <c r="BA15" s="606"/>
      <c r="BB15" s="606"/>
      <c r="BC15" s="606"/>
      <c r="BD15" s="606"/>
      <c r="BE15" s="606"/>
      <c r="BF15" s="607"/>
      <c r="BG15" s="608">
        <v>19367</v>
      </c>
      <c r="BH15" s="609"/>
      <c r="BI15" s="609"/>
      <c r="BJ15" s="609"/>
      <c r="BK15" s="609"/>
      <c r="BL15" s="609"/>
      <c r="BM15" s="609"/>
      <c r="BN15" s="610"/>
      <c r="BO15" s="646">
        <v>4.7</v>
      </c>
      <c r="BP15" s="646"/>
      <c r="BQ15" s="646"/>
      <c r="BR15" s="646"/>
      <c r="BS15" s="647" t="s">
        <v>122</v>
      </c>
      <c r="BT15" s="647"/>
      <c r="BU15" s="647"/>
      <c r="BV15" s="647"/>
      <c r="BW15" s="647"/>
      <c r="BX15" s="647"/>
      <c r="BY15" s="647"/>
      <c r="BZ15" s="647"/>
      <c r="CA15" s="647"/>
      <c r="CB15" s="682"/>
      <c r="CD15" s="605" t="s">
        <v>249</v>
      </c>
      <c r="CE15" s="606"/>
      <c r="CF15" s="606"/>
      <c r="CG15" s="606"/>
      <c r="CH15" s="606"/>
      <c r="CI15" s="606"/>
      <c r="CJ15" s="606"/>
      <c r="CK15" s="606"/>
      <c r="CL15" s="606"/>
      <c r="CM15" s="606"/>
      <c r="CN15" s="606"/>
      <c r="CO15" s="606"/>
      <c r="CP15" s="606"/>
      <c r="CQ15" s="607"/>
      <c r="CR15" s="608">
        <v>291559</v>
      </c>
      <c r="CS15" s="609"/>
      <c r="CT15" s="609"/>
      <c r="CU15" s="609"/>
      <c r="CV15" s="609"/>
      <c r="CW15" s="609"/>
      <c r="CX15" s="609"/>
      <c r="CY15" s="610"/>
      <c r="CZ15" s="646">
        <v>4.9000000000000004</v>
      </c>
      <c r="DA15" s="646"/>
      <c r="DB15" s="646"/>
      <c r="DC15" s="646"/>
      <c r="DD15" s="614">
        <v>1364</v>
      </c>
      <c r="DE15" s="609"/>
      <c r="DF15" s="609"/>
      <c r="DG15" s="609"/>
      <c r="DH15" s="609"/>
      <c r="DI15" s="609"/>
      <c r="DJ15" s="609"/>
      <c r="DK15" s="609"/>
      <c r="DL15" s="609"/>
      <c r="DM15" s="609"/>
      <c r="DN15" s="609"/>
      <c r="DO15" s="609"/>
      <c r="DP15" s="610"/>
      <c r="DQ15" s="614">
        <v>247397</v>
      </c>
      <c r="DR15" s="609"/>
      <c r="DS15" s="609"/>
      <c r="DT15" s="609"/>
      <c r="DU15" s="609"/>
      <c r="DV15" s="609"/>
      <c r="DW15" s="609"/>
      <c r="DX15" s="609"/>
      <c r="DY15" s="609"/>
      <c r="DZ15" s="609"/>
      <c r="EA15" s="609"/>
      <c r="EB15" s="609"/>
      <c r="EC15" s="645"/>
    </row>
    <row r="16" spans="2:143" ht="11.25" customHeight="1" x14ac:dyDescent="0.15">
      <c r="B16" s="605" t="s">
        <v>250</v>
      </c>
      <c r="C16" s="606"/>
      <c r="D16" s="606"/>
      <c r="E16" s="606"/>
      <c r="F16" s="606"/>
      <c r="G16" s="606"/>
      <c r="H16" s="606"/>
      <c r="I16" s="606"/>
      <c r="J16" s="606"/>
      <c r="K16" s="606"/>
      <c r="L16" s="606"/>
      <c r="M16" s="606"/>
      <c r="N16" s="606"/>
      <c r="O16" s="606"/>
      <c r="P16" s="606"/>
      <c r="Q16" s="607"/>
      <c r="R16" s="608">
        <v>4815</v>
      </c>
      <c r="S16" s="609"/>
      <c r="T16" s="609"/>
      <c r="U16" s="609"/>
      <c r="V16" s="609"/>
      <c r="W16" s="609"/>
      <c r="X16" s="609"/>
      <c r="Y16" s="610"/>
      <c r="Z16" s="646">
        <v>0.1</v>
      </c>
      <c r="AA16" s="646"/>
      <c r="AB16" s="646"/>
      <c r="AC16" s="646"/>
      <c r="AD16" s="647">
        <v>4815</v>
      </c>
      <c r="AE16" s="647"/>
      <c r="AF16" s="647"/>
      <c r="AG16" s="647"/>
      <c r="AH16" s="647"/>
      <c r="AI16" s="647"/>
      <c r="AJ16" s="647"/>
      <c r="AK16" s="647"/>
      <c r="AL16" s="611">
        <v>0.1</v>
      </c>
      <c r="AM16" s="612"/>
      <c r="AN16" s="612"/>
      <c r="AO16" s="648"/>
      <c r="AP16" s="605" t="s">
        <v>251</v>
      </c>
      <c r="AQ16" s="606"/>
      <c r="AR16" s="606"/>
      <c r="AS16" s="606"/>
      <c r="AT16" s="606"/>
      <c r="AU16" s="606"/>
      <c r="AV16" s="606"/>
      <c r="AW16" s="606"/>
      <c r="AX16" s="606"/>
      <c r="AY16" s="606"/>
      <c r="AZ16" s="606"/>
      <c r="BA16" s="606"/>
      <c r="BB16" s="606"/>
      <c r="BC16" s="606"/>
      <c r="BD16" s="606"/>
      <c r="BE16" s="606"/>
      <c r="BF16" s="607"/>
      <c r="BG16" s="608" t="s">
        <v>122</v>
      </c>
      <c r="BH16" s="609"/>
      <c r="BI16" s="609"/>
      <c r="BJ16" s="609"/>
      <c r="BK16" s="609"/>
      <c r="BL16" s="609"/>
      <c r="BM16" s="609"/>
      <c r="BN16" s="610"/>
      <c r="BO16" s="646" t="s">
        <v>122</v>
      </c>
      <c r="BP16" s="646"/>
      <c r="BQ16" s="646"/>
      <c r="BR16" s="646"/>
      <c r="BS16" s="647" t="s">
        <v>122</v>
      </c>
      <c r="BT16" s="647"/>
      <c r="BU16" s="647"/>
      <c r="BV16" s="647"/>
      <c r="BW16" s="647"/>
      <c r="BX16" s="647"/>
      <c r="BY16" s="647"/>
      <c r="BZ16" s="647"/>
      <c r="CA16" s="647"/>
      <c r="CB16" s="682"/>
      <c r="CD16" s="605" t="s">
        <v>252</v>
      </c>
      <c r="CE16" s="606"/>
      <c r="CF16" s="606"/>
      <c r="CG16" s="606"/>
      <c r="CH16" s="606"/>
      <c r="CI16" s="606"/>
      <c r="CJ16" s="606"/>
      <c r="CK16" s="606"/>
      <c r="CL16" s="606"/>
      <c r="CM16" s="606"/>
      <c r="CN16" s="606"/>
      <c r="CO16" s="606"/>
      <c r="CP16" s="606"/>
      <c r="CQ16" s="607"/>
      <c r="CR16" s="608">
        <v>123764</v>
      </c>
      <c r="CS16" s="609"/>
      <c r="CT16" s="609"/>
      <c r="CU16" s="609"/>
      <c r="CV16" s="609"/>
      <c r="CW16" s="609"/>
      <c r="CX16" s="609"/>
      <c r="CY16" s="610"/>
      <c r="CZ16" s="646">
        <v>2.1</v>
      </c>
      <c r="DA16" s="646"/>
      <c r="DB16" s="646"/>
      <c r="DC16" s="646"/>
      <c r="DD16" s="614" t="s">
        <v>122</v>
      </c>
      <c r="DE16" s="609"/>
      <c r="DF16" s="609"/>
      <c r="DG16" s="609"/>
      <c r="DH16" s="609"/>
      <c r="DI16" s="609"/>
      <c r="DJ16" s="609"/>
      <c r="DK16" s="609"/>
      <c r="DL16" s="609"/>
      <c r="DM16" s="609"/>
      <c r="DN16" s="609"/>
      <c r="DO16" s="609"/>
      <c r="DP16" s="610"/>
      <c r="DQ16" s="614">
        <v>50308</v>
      </c>
      <c r="DR16" s="609"/>
      <c r="DS16" s="609"/>
      <c r="DT16" s="609"/>
      <c r="DU16" s="609"/>
      <c r="DV16" s="609"/>
      <c r="DW16" s="609"/>
      <c r="DX16" s="609"/>
      <c r="DY16" s="609"/>
      <c r="DZ16" s="609"/>
      <c r="EA16" s="609"/>
      <c r="EB16" s="609"/>
      <c r="EC16" s="645"/>
    </row>
    <row r="17" spans="2:133" ht="11.25" customHeight="1" x14ac:dyDescent="0.15">
      <c r="B17" s="605" t="s">
        <v>253</v>
      </c>
      <c r="C17" s="606"/>
      <c r="D17" s="606"/>
      <c r="E17" s="606"/>
      <c r="F17" s="606"/>
      <c r="G17" s="606"/>
      <c r="H17" s="606"/>
      <c r="I17" s="606"/>
      <c r="J17" s="606"/>
      <c r="K17" s="606"/>
      <c r="L17" s="606"/>
      <c r="M17" s="606"/>
      <c r="N17" s="606"/>
      <c r="O17" s="606"/>
      <c r="P17" s="606"/>
      <c r="Q17" s="607"/>
      <c r="R17" s="608">
        <v>10421</v>
      </c>
      <c r="S17" s="609"/>
      <c r="T17" s="609"/>
      <c r="U17" s="609"/>
      <c r="V17" s="609"/>
      <c r="W17" s="609"/>
      <c r="X17" s="609"/>
      <c r="Y17" s="610"/>
      <c r="Z17" s="646">
        <v>0.2</v>
      </c>
      <c r="AA17" s="646"/>
      <c r="AB17" s="646"/>
      <c r="AC17" s="646"/>
      <c r="AD17" s="647">
        <v>10421</v>
      </c>
      <c r="AE17" s="647"/>
      <c r="AF17" s="647"/>
      <c r="AG17" s="647"/>
      <c r="AH17" s="647"/>
      <c r="AI17" s="647"/>
      <c r="AJ17" s="647"/>
      <c r="AK17" s="647"/>
      <c r="AL17" s="611">
        <v>0.3</v>
      </c>
      <c r="AM17" s="612"/>
      <c r="AN17" s="612"/>
      <c r="AO17" s="648"/>
      <c r="AP17" s="605" t="s">
        <v>254</v>
      </c>
      <c r="AQ17" s="606"/>
      <c r="AR17" s="606"/>
      <c r="AS17" s="606"/>
      <c r="AT17" s="606"/>
      <c r="AU17" s="606"/>
      <c r="AV17" s="606"/>
      <c r="AW17" s="606"/>
      <c r="AX17" s="606"/>
      <c r="AY17" s="606"/>
      <c r="AZ17" s="606"/>
      <c r="BA17" s="606"/>
      <c r="BB17" s="606"/>
      <c r="BC17" s="606"/>
      <c r="BD17" s="606"/>
      <c r="BE17" s="606"/>
      <c r="BF17" s="607"/>
      <c r="BG17" s="608" t="s">
        <v>122</v>
      </c>
      <c r="BH17" s="609"/>
      <c r="BI17" s="609"/>
      <c r="BJ17" s="609"/>
      <c r="BK17" s="609"/>
      <c r="BL17" s="609"/>
      <c r="BM17" s="609"/>
      <c r="BN17" s="610"/>
      <c r="BO17" s="646" t="s">
        <v>122</v>
      </c>
      <c r="BP17" s="646"/>
      <c r="BQ17" s="646"/>
      <c r="BR17" s="646"/>
      <c r="BS17" s="647" t="s">
        <v>122</v>
      </c>
      <c r="BT17" s="647"/>
      <c r="BU17" s="647"/>
      <c r="BV17" s="647"/>
      <c r="BW17" s="647"/>
      <c r="BX17" s="647"/>
      <c r="BY17" s="647"/>
      <c r="BZ17" s="647"/>
      <c r="CA17" s="647"/>
      <c r="CB17" s="682"/>
      <c r="CD17" s="605" t="s">
        <v>255</v>
      </c>
      <c r="CE17" s="606"/>
      <c r="CF17" s="606"/>
      <c r="CG17" s="606"/>
      <c r="CH17" s="606"/>
      <c r="CI17" s="606"/>
      <c r="CJ17" s="606"/>
      <c r="CK17" s="606"/>
      <c r="CL17" s="606"/>
      <c r="CM17" s="606"/>
      <c r="CN17" s="606"/>
      <c r="CO17" s="606"/>
      <c r="CP17" s="606"/>
      <c r="CQ17" s="607"/>
      <c r="CR17" s="608">
        <v>866238</v>
      </c>
      <c r="CS17" s="609"/>
      <c r="CT17" s="609"/>
      <c r="CU17" s="609"/>
      <c r="CV17" s="609"/>
      <c r="CW17" s="609"/>
      <c r="CX17" s="609"/>
      <c r="CY17" s="610"/>
      <c r="CZ17" s="646">
        <v>14.5</v>
      </c>
      <c r="DA17" s="646"/>
      <c r="DB17" s="646"/>
      <c r="DC17" s="646"/>
      <c r="DD17" s="614" t="s">
        <v>122</v>
      </c>
      <c r="DE17" s="609"/>
      <c r="DF17" s="609"/>
      <c r="DG17" s="609"/>
      <c r="DH17" s="609"/>
      <c r="DI17" s="609"/>
      <c r="DJ17" s="609"/>
      <c r="DK17" s="609"/>
      <c r="DL17" s="609"/>
      <c r="DM17" s="609"/>
      <c r="DN17" s="609"/>
      <c r="DO17" s="609"/>
      <c r="DP17" s="610"/>
      <c r="DQ17" s="614">
        <v>866238</v>
      </c>
      <c r="DR17" s="609"/>
      <c r="DS17" s="609"/>
      <c r="DT17" s="609"/>
      <c r="DU17" s="609"/>
      <c r="DV17" s="609"/>
      <c r="DW17" s="609"/>
      <c r="DX17" s="609"/>
      <c r="DY17" s="609"/>
      <c r="DZ17" s="609"/>
      <c r="EA17" s="609"/>
      <c r="EB17" s="609"/>
      <c r="EC17" s="645"/>
    </row>
    <row r="18" spans="2:133" ht="11.25" customHeight="1" x14ac:dyDescent="0.15">
      <c r="B18" s="605" t="s">
        <v>256</v>
      </c>
      <c r="C18" s="606"/>
      <c r="D18" s="606"/>
      <c r="E18" s="606"/>
      <c r="F18" s="606"/>
      <c r="G18" s="606"/>
      <c r="H18" s="606"/>
      <c r="I18" s="606"/>
      <c r="J18" s="606"/>
      <c r="K18" s="606"/>
      <c r="L18" s="606"/>
      <c r="M18" s="606"/>
      <c r="N18" s="606"/>
      <c r="O18" s="606"/>
      <c r="P18" s="606"/>
      <c r="Q18" s="607"/>
      <c r="R18" s="608">
        <v>293</v>
      </c>
      <c r="S18" s="609"/>
      <c r="T18" s="609"/>
      <c r="U18" s="609"/>
      <c r="V18" s="609"/>
      <c r="W18" s="609"/>
      <c r="X18" s="609"/>
      <c r="Y18" s="610"/>
      <c r="Z18" s="646">
        <v>0</v>
      </c>
      <c r="AA18" s="646"/>
      <c r="AB18" s="646"/>
      <c r="AC18" s="646"/>
      <c r="AD18" s="647">
        <v>293</v>
      </c>
      <c r="AE18" s="647"/>
      <c r="AF18" s="647"/>
      <c r="AG18" s="647"/>
      <c r="AH18" s="647"/>
      <c r="AI18" s="647"/>
      <c r="AJ18" s="647"/>
      <c r="AK18" s="647"/>
      <c r="AL18" s="611">
        <v>0</v>
      </c>
      <c r="AM18" s="612"/>
      <c r="AN18" s="612"/>
      <c r="AO18" s="648"/>
      <c r="AP18" s="605" t="s">
        <v>257</v>
      </c>
      <c r="AQ18" s="606"/>
      <c r="AR18" s="606"/>
      <c r="AS18" s="606"/>
      <c r="AT18" s="606"/>
      <c r="AU18" s="606"/>
      <c r="AV18" s="606"/>
      <c r="AW18" s="606"/>
      <c r="AX18" s="606"/>
      <c r="AY18" s="606"/>
      <c r="AZ18" s="606"/>
      <c r="BA18" s="606"/>
      <c r="BB18" s="606"/>
      <c r="BC18" s="606"/>
      <c r="BD18" s="606"/>
      <c r="BE18" s="606"/>
      <c r="BF18" s="607"/>
      <c r="BG18" s="608" t="s">
        <v>122</v>
      </c>
      <c r="BH18" s="609"/>
      <c r="BI18" s="609"/>
      <c r="BJ18" s="609"/>
      <c r="BK18" s="609"/>
      <c r="BL18" s="609"/>
      <c r="BM18" s="609"/>
      <c r="BN18" s="610"/>
      <c r="BO18" s="646" t="s">
        <v>122</v>
      </c>
      <c r="BP18" s="646"/>
      <c r="BQ18" s="646"/>
      <c r="BR18" s="646"/>
      <c r="BS18" s="647" t="s">
        <v>122</v>
      </c>
      <c r="BT18" s="647"/>
      <c r="BU18" s="647"/>
      <c r="BV18" s="647"/>
      <c r="BW18" s="647"/>
      <c r="BX18" s="647"/>
      <c r="BY18" s="647"/>
      <c r="BZ18" s="647"/>
      <c r="CA18" s="647"/>
      <c r="CB18" s="682"/>
      <c r="CD18" s="605" t="s">
        <v>258</v>
      </c>
      <c r="CE18" s="606"/>
      <c r="CF18" s="606"/>
      <c r="CG18" s="606"/>
      <c r="CH18" s="606"/>
      <c r="CI18" s="606"/>
      <c r="CJ18" s="606"/>
      <c r="CK18" s="606"/>
      <c r="CL18" s="606"/>
      <c r="CM18" s="606"/>
      <c r="CN18" s="606"/>
      <c r="CO18" s="606"/>
      <c r="CP18" s="606"/>
      <c r="CQ18" s="607"/>
      <c r="CR18" s="608" t="s">
        <v>122</v>
      </c>
      <c r="CS18" s="609"/>
      <c r="CT18" s="609"/>
      <c r="CU18" s="609"/>
      <c r="CV18" s="609"/>
      <c r="CW18" s="609"/>
      <c r="CX18" s="609"/>
      <c r="CY18" s="610"/>
      <c r="CZ18" s="646" t="s">
        <v>122</v>
      </c>
      <c r="DA18" s="646"/>
      <c r="DB18" s="646"/>
      <c r="DC18" s="646"/>
      <c r="DD18" s="614" t="s">
        <v>122</v>
      </c>
      <c r="DE18" s="609"/>
      <c r="DF18" s="609"/>
      <c r="DG18" s="609"/>
      <c r="DH18" s="609"/>
      <c r="DI18" s="609"/>
      <c r="DJ18" s="609"/>
      <c r="DK18" s="609"/>
      <c r="DL18" s="609"/>
      <c r="DM18" s="609"/>
      <c r="DN18" s="609"/>
      <c r="DO18" s="609"/>
      <c r="DP18" s="610"/>
      <c r="DQ18" s="614" t="s">
        <v>122</v>
      </c>
      <c r="DR18" s="609"/>
      <c r="DS18" s="609"/>
      <c r="DT18" s="609"/>
      <c r="DU18" s="609"/>
      <c r="DV18" s="609"/>
      <c r="DW18" s="609"/>
      <c r="DX18" s="609"/>
      <c r="DY18" s="609"/>
      <c r="DZ18" s="609"/>
      <c r="EA18" s="609"/>
      <c r="EB18" s="609"/>
      <c r="EC18" s="645"/>
    </row>
    <row r="19" spans="2:133" ht="11.25" customHeight="1" x14ac:dyDescent="0.15">
      <c r="B19" s="605" t="s">
        <v>259</v>
      </c>
      <c r="C19" s="606"/>
      <c r="D19" s="606"/>
      <c r="E19" s="606"/>
      <c r="F19" s="606"/>
      <c r="G19" s="606"/>
      <c r="H19" s="606"/>
      <c r="I19" s="606"/>
      <c r="J19" s="606"/>
      <c r="K19" s="606"/>
      <c r="L19" s="606"/>
      <c r="M19" s="606"/>
      <c r="N19" s="606"/>
      <c r="O19" s="606"/>
      <c r="P19" s="606"/>
      <c r="Q19" s="607"/>
      <c r="R19" s="608">
        <v>8914</v>
      </c>
      <c r="S19" s="609"/>
      <c r="T19" s="609"/>
      <c r="U19" s="609"/>
      <c r="V19" s="609"/>
      <c r="W19" s="609"/>
      <c r="X19" s="609"/>
      <c r="Y19" s="610"/>
      <c r="Z19" s="646">
        <v>0.1</v>
      </c>
      <c r="AA19" s="646"/>
      <c r="AB19" s="646"/>
      <c r="AC19" s="646"/>
      <c r="AD19" s="647">
        <v>8914</v>
      </c>
      <c r="AE19" s="647"/>
      <c r="AF19" s="647"/>
      <c r="AG19" s="647"/>
      <c r="AH19" s="647"/>
      <c r="AI19" s="647"/>
      <c r="AJ19" s="647"/>
      <c r="AK19" s="647"/>
      <c r="AL19" s="611">
        <v>0.2</v>
      </c>
      <c r="AM19" s="612"/>
      <c r="AN19" s="612"/>
      <c r="AO19" s="648"/>
      <c r="AP19" s="605" t="s">
        <v>260</v>
      </c>
      <c r="AQ19" s="606"/>
      <c r="AR19" s="606"/>
      <c r="AS19" s="606"/>
      <c r="AT19" s="606"/>
      <c r="AU19" s="606"/>
      <c r="AV19" s="606"/>
      <c r="AW19" s="606"/>
      <c r="AX19" s="606"/>
      <c r="AY19" s="606"/>
      <c r="AZ19" s="606"/>
      <c r="BA19" s="606"/>
      <c r="BB19" s="606"/>
      <c r="BC19" s="606"/>
      <c r="BD19" s="606"/>
      <c r="BE19" s="606"/>
      <c r="BF19" s="607"/>
      <c r="BG19" s="608" t="s">
        <v>122</v>
      </c>
      <c r="BH19" s="609"/>
      <c r="BI19" s="609"/>
      <c r="BJ19" s="609"/>
      <c r="BK19" s="609"/>
      <c r="BL19" s="609"/>
      <c r="BM19" s="609"/>
      <c r="BN19" s="610"/>
      <c r="BO19" s="646" t="s">
        <v>122</v>
      </c>
      <c r="BP19" s="646"/>
      <c r="BQ19" s="646"/>
      <c r="BR19" s="646"/>
      <c r="BS19" s="647" t="s">
        <v>122</v>
      </c>
      <c r="BT19" s="647"/>
      <c r="BU19" s="647"/>
      <c r="BV19" s="647"/>
      <c r="BW19" s="647"/>
      <c r="BX19" s="647"/>
      <c r="BY19" s="647"/>
      <c r="BZ19" s="647"/>
      <c r="CA19" s="647"/>
      <c r="CB19" s="682"/>
      <c r="CD19" s="605" t="s">
        <v>261</v>
      </c>
      <c r="CE19" s="606"/>
      <c r="CF19" s="606"/>
      <c r="CG19" s="606"/>
      <c r="CH19" s="606"/>
      <c r="CI19" s="606"/>
      <c r="CJ19" s="606"/>
      <c r="CK19" s="606"/>
      <c r="CL19" s="606"/>
      <c r="CM19" s="606"/>
      <c r="CN19" s="606"/>
      <c r="CO19" s="606"/>
      <c r="CP19" s="606"/>
      <c r="CQ19" s="607"/>
      <c r="CR19" s="608" t="s">
        <v>122</v>
      </c>
      <c r="CS19" s="609"/>
      <c r="CT19" s="609"/>
      <c r="CU19" s="609"/>
      <c r="CV19" s="609"/>
      <c r="CW19" s="609"/>
      <c r="CX19" s="609"/>
      <c r="CY19" s="610"/>
      <c r="CZ19" s="646" t="s">
        <v>122</v>
      </c>
      <c r="DA19" s="646"/>
      <c r="DB19" s="646"/>
      <c r="DC19" s="646"/>
      <c r="DD19" s="614" t="s">
        <v>122</v>
      </c>
      <c r="DE19" s="609"/>
      <c r="DF19" s="609"/>
      <c r="DG19" s="609"/>
      <c r="DH19" s="609"/>
      <c r="DI19" s="609"/>
      <c r="DJ19" s="609"/>
      <c r="DK19" s="609"/>
      <c r="DL19" s="609"/>
      <c r="DM19" s="609"/>
      <c r="DN19" s="609"/>
      <c r="DO19" s="609"/>
      <c r="DP19" s="610"/>
      <c r="DQ19" s="614" t="s">
        <v>122</v>
      </c>
      <c r="DR19" s="609"/>
      <c r="DS19" s="609"/>
      <c r="DT19" s="609"/>
      <c r="DU19" s="609"/>
      <c r="DV19" s="609"/>
      <c r="DW19" s="609"/>
      <c r="DX19" s="609"/>
      <c r="DY19" s="609"/>
      <c r="DZ19" s="609"/>
      <c r="EA19" s="609"/>
      <c r="EB19" s="609"/>
      <c r="EC19" s="645"/>
    </row>
    <row r="20" spans="2:133" ht="11.25" customHeight="1" x14ac:dyDescent="0.15">
      <c r="B20" s="683" t="s">
        <v>262</v>
      </c>
      <c r="C20" s="684"/>
      <c r="D20" s="684"/>
      <c r="E20" s="684"/>
      <c r="F20" s="684"/>
      <c r="G20" s="684"/>
      <c r="H20" s="684"/>
      <c r="I20" s="684"/>
      <c r="J20" s="684"/>
      <c r="K20" s="684"/>
      <c r="L20" s="684"/>
      <c r="M20" s="684"/>
      <c r="N20" s="684"/>
      <c r="O20" s="684"/>
      <c r="P20" s="684"/>
      <c r="Q20" s="685"/>
      <c r="R20" s="608">
        <v>1214</v>
      </c>
      <c r="S20" s="609"/>
      <c r="T20" s="609"/>
      <c r="U20" s="609"/>
      <c r="V20" s="609"/>
      <c r="W20" s="609"/>
      <c r="X20" s="609"/>
      <c r="Y20" s="610"/>
      <c r="Z20" s="646">
        <v>0</v>
      </c>
      <c r="AA20" s="646"/>
      <c r="AB20" s="646"/>
      <c r="AC20" s="646"/>
      <c r="AD20" s="647">
        <v>1214</v>
      </c>
      <c r="AE20" s="647"/>
      <c r="AF20" s="647"/>
      <c r="AG20" s="647"/>
      <c r="AH20" s="647"/>
      <c r="AI20" s="647"/>
      <c r="AJ20" s="647"/>
      <c r="AK20" s="647"/>
      <c r="AL20" s="611">
        <v>0</v>
      </c>
      <c r="AM20" s="612"/>
      <c r="AN20" s="612"/>
      <c r="AO20" s="648"/>
      <c r="AP20" s="605" t="s">
        <v>263</v>
      </c>
      <c r="AQ20" s="606"/>
      <c r="AR20" s="606"/>
      <c r="AS20" s="606"/>
      <c r="AT20" s="606"/>
      <c r="AU20" s="606"/>
      <c r="AV20" s="606"/>
      <c r="AW20" s="606"/>
      <c r="AX20" s="606"/>
      <c r="AY20" s="606"/>
      <c r="AZ20" s="606"/>
      <c r="BA20" s="606"/>
      <c r="BB20" s="606"/>
      <c r="BC20" s="606"/>
      <c r="BD20" s="606"/>
      <c r="BE20" s="606"/>
      <c r="BF20" s="607"/>
      <c r="BG20" s="608" t="s">
        <v>122</v>
      </c>
      <c r="BH20" s="609"/>
      <c r="BI20" s="609"/>
      <c r="BJ20" s="609"/>
      <c r="BK20" s="609"/>
      <c r="BL20" s="609"/>
      <c r="BM20" s="609"/>
      <c r="BN20" s="610"/>
      <c r="BO20" s="646" t="s">
        <v>122</v>
      </c>
      <c r="BP20" s="646"/>
      <c r="BQ20" s="646"/>
      <c r="BR20" s="646"/>
      <c r="BS20" s="647" t="s">
        <v>122</v>
      </c>
      <c r="BT20" s="647"/>
      <c r="BU20" s="647"/>
      <c r="BV20" s="647"/>
      <c r="BW20" s="647"/>
      <c r="BX20" s="647"/>
      <c r="BY20" s="647"/>
      <c r="BZ20" s="647"/>
      <c r="CA20" s="647"/>
      <c r="CB20" s="682"/>
      <c r="CD20" s="605" t="s">
        <v>264</v>
      </c>
      <c r="CE20" s="606"/>
      <c r="CF20" s="606"/>
      <c r="CG20" s="606"/>
      <c r="CH20" s="606"/>
      <c r="CI20" s="606"/>
      <c r="CJ20" s="606"/>
      <c r="CK20" s="606"/>
      <c r="CL20" s="606"/>
      <c r="CM20" s="606"/>
      <c r="CN20" s="606"/>
      <c r="CO20" s="606"/>
      <c r="CP20" s="606"/>
      <c r="CQ20" s="607"/>
      <c r="CR20" s="608">
        <v>5966918</v>
      </c>
      <c r="CS20" s="609"/>
      <c r="CT20" s="609"/>
      <c r="CU20" s="609"/>
      <c r="CV20" s="609"/>
      <c r="CW20" s="609"/>
      <c r="CX20" s="609"/>
      <c r="CY20" s="610"/>
      <c r="CZ20" s="646">
        <v>100</v>
      </c>
      <c r="DA20" s="646"/>
      <c r="DB20" s="646"/>
      <c r="DC20" s="646"/>
      <c r="DD20" s="614">
        <v>767001</v>
      </c>
      <c r="DE20" s="609"/>
      <c r="DF20" s="609"/>
      <c r="DG20" s="609"/>
      <c r="DH20" s="609"/>
      <c r="DI20" s="609"/>
      <c r="DJ20" s="609"/>
      <c r="DK20" s="609"/>
      <c r="DL20" s="609"/>
      <c r="DM20" s="609"/>
      <c r="DN20" s="609"/>
      <c r="DO20" s="609"/>
      <c r="DP20" s="610"/>
      <c r="DQ20" s="614">
        <v>4619246</v>
      </c>
      <c r="DR20" s="609"/>
      <c r="DS20" s="609"/>
      <c r="DT20" s="609"/>
      <c r="DU20" s="609"/>
      <c r="DV20" s="609"/>
      <c r="DW20" s="609"/>
      <c r="DX20" s="609"/>
      <c r="DY20" s="609"/>
      <c r="DZ20" s="609"/>
      <c r="EA20" s="609"/>
      <c r="EB20" s="609"/>
      <c r="EC20" s="645"/>
    </row>
    <row r="21" spans="2:133" ht="11.25" customHeight="1" x14ac:dyDescent="0.15">
      <c r="B21" s="605" t="s">
        <v>265</v>
      </c>
      <c r="C21" s="606"/>
      <c r="D21" s="606"/>
      <c r="E21" s="606"/>
      <c r="F21" s="606"/>
      <c r="G21" s="606"/>
      <c r="H21" s="606"/>
      <c r="I21" s="606"/>
      <c r="J21" s="606"/>
      <c r="K21" s="606"/>
      <c r="L21" s="606"/>
      <c r="M21" s="606"/>
      <c r="N21" s="606"/>
      <c r="O21" s="606"/>
      <c r="P21" s="606"/>
      <c r="Q21" s="607"/>
      <c r="R21" s="608">
        <v>3275852</v>
      </c>
      <c r="S21" s="609"/>
      <c r="T21" s="609"/>
      <c r="U21" s="609"/>
      <c r="V21" s="609"/>
      <c r="W21" s="609"/>
      <c r="X21" s="609"/>
      <c r="Y21" s="610"/>
      <c r="Z21" s="646">
        <v>52.2</v>
      </c>
      <c r="AA21" s="646"/>
      <c r="AB21" s="646"/>
      <c r="AC21" s="646"/>
      <c r="AD21" s="647">
        <v>2992912</v>
      </c>
      <c r="AE21" s="647"/>
      <c r="AF21" s="647"/>
      <c r="AG21" s="647"/>
      <c r="AH21" s="647"/>
      <c r="AI21" s="647"/>
      <c r="AJ21" s="647"/>
      <c r="AK21" s="647"/>
      <c r="AL21" s="611">
        <v>78.400000000000006</v>
      </c>
      <c r="AM21" s="612"/>
      <c r="AN21" s="612"/>
      <c r="AO21" s="648"/>
      <c r="AP21" s="605" t="s">
        <v>266</v>
      </c>
      <c r="AQ21" s="686"/>
      <c r="AR21" s="686"/>
      <c r="AS21" s="686"/>
      <c r="AT21" s="686"/>
      <c r="AU21" s="686"/>
      <c r="AV21" s="686"/>
      <c r="AW21" s="686"/>
      <c r="AX21" s="686"/>
      <c r="AY21" s="686"/>
      <c r="AZ21" s="686"/>
      <c r="BA21" s="686"/>
      <c r="BB21" s="686"/>
      <c r="BC21" s="686"/>
      <c r="BD21" s="686"/>
      <c r="BE21" s="686"/>
      <c r="BF21" s="687"/>
      <c r="BG21" s="608" t="s">
        <v>122</v>
      </c>
      <c r="BH21" s="609"/>
      <c r="BI21" s="609"/>
      <c r="BJ21" s="609"/>
      <c r="BK21" s="609"/>
      <c r="BL21" s="609"/>
      <c r="BM21" s="609"/>
      <c r="BN21" s="610"/>
      <c r="BO21" s="646" t="s">
        <v>122</v>
      </c>
      <c r="BP21" s="646"/>
      <c r="BQ21" s="646"/>
      <c r="BR21" s="646"/>
      <c r="BS21" s="647" t="s">
        <v>122</v>
      </c>
      <c r="BT21" s="647"/>
      <c r="BU21" s="647"/>
      <c r="BV21" s="647"/>
      <c r="BW21" s="647"/>
      <c r="BX21" s="647"/>
      <c r="BY21" s="647"/>
      <c r="BZ21" s="647"/>
      <c r="CA21" s="647"/>
      <c r="CB21" s="682"/>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15">
      <c r="B22" s="605" t="s">
        <v>267</v>
      </c>
      <c r="C22" s="606"/>
      <c r="D22" s="606"/>
      <c r="E22" s="606"/>
      <c r="F22" s="606"/>
      <c r="G22" s="606"/>
      <c r="H22" s="606"/>
      <c r="I22" s="606"/>
      <c r="J22" s="606"/>
      <c r="K22" s="606"/>
      <c r="L22" s="606"/>
      <c r="M22" s="606"/>
      <c r="N22" s="606"/>
      <c r="O22" s="606"/>
      <c r="P22" s="606"/>
      <c r="Q22" s="607"/>
      <c r="R22" s="608">
        <v>2992912</v>
      </c>
      <c r="S22" s="609"/>
      <c r="T22" s="609"/>
      <c r="U22" s="609"/>
      <c r="V22" s="609"/>
      <c r="W22" s="609"/>
      <c r="X22" s="609"/>
      <c r="Y22" s="610"/>
      <c r="Z22" s="646">
        <v>47.7</v>
      </c>
      <c r="AA22" s="646"/>
      <c r="AB22" s="646"/>
      <c r="AC22" s="646"/>
      <c r="AD22" s="647">
        <v>2992912</v>
      </c>
      <c r="AE22" s="647"/>
      <c r="AF22" s="647"/>
      <c r="AG22" s="647"/>
      <c r="AH22" s="647"/>
      <c r="AI22" s="647"/>
      <c r="AJ22" s="647"/>
      <c r="AK22" s="647"/>
      <c r="AL22" s="611">
        <v>78.400000000000006</v>
      </c>
      <c r="AM22" s="612"/>
      <c r="AN22" s="612"/>
      <c r="AO22" s="648"/>
      <c r="AP22" s="605" t="s">
        <v>268</v>
      </c>
      <c r="AQ22" s="686"/>
      <c r="AR22" s="686"/>
      <c r="AS22" s="686"/>
      <c r="AT22" s="686"/>
      <c r="AU22" s="686"/>
      <c r="AV22" s="686"/>
      <c r="AW22" s="686"/>
      <c r="AX22" s="686"/>
      <c r="AY22" s="686"/>
      <c r="AZ22" s="686"/>
      <c r="BA22" s="686"/>
      <c r="BB22" s="686"/>
      <c r="BC22" s="686"/>
      <c r="BD22" s="686"/>
      <c r="BE22" s="686"/>
      <c r="BF22" s="687"/>
      <c r="BG22" s="608" t="s">
        <v>122</v>
      </c>
      <c r="BH22" s="609"/>
      <c r="BI22" s="609"/>
      <c r="BJ22" s="609"/>
      <c r="BK22" s="609"/>
      <c r="BL22" s="609"/>
      <c r="BM22" s="609"/>
      <c r="BN22" s="610"/>
      <c r="BO22" s="646" t="s">
        <v>122</v>
      </c>
      <c r="BP22" s="646"/>
      <c r="BQ22" s="646"/>
      <c r="BR22" s="646"/>
      <c r="BS22" s="647" t="s">
        <v>122</v>
      </c>
      <c r="BT22" s="647"/>
      <c r="BU22" s="647"/>
      <c r="BV22" s="647"/>
      <c r="BW22" s="647"/>
      <c r="BX22" s="647"/>
      <c r="BY22" s="647"/>
      <c r="BZ22" s="647"/>
      <c r="CA22" s="647"/>
      <c r="CB22" s="682"/>
      <c r="CD22" s="666" t="s">
        <v>269</v>
      </c>
      <c r="CE22" s="667"/>
      <c r="CF22" s="667"/>
      <c r="CG22" s="667"/>
      <c r="CH22" s="667"/>
      <c r="CI22" s="667"/>
      <c r="CJ22" s="667"/>
      <c r="CK22" s="667"/>
      <c r="CL22" s="667"/>
      <c r="CM22" s="667"/>
      <c r="CN22" s="667"/>
      <c r="CO22" s="667"/>
      <c r="CP22" s="667"/>
      <c r="CQ22" s="667"/>
      <c r="CR22" s="667"/>
      <c r="CS22" s="667"/>
      <c r="CT22" s="667"/>
      <c r="CU22" s="667"/>
      <c r="CV22" s="667"/>
      <c r="CW22" s="667"/>
      <c r="CX22" s="667"/>
      <c r="CY22" s="667"/>
      <c r="CZ22" s="667"/>
      <c r="DA22" s="667"/>
      <c r="DB22" s="667"/>
      <c r="DC22" s="667"/>
      <c r="DD22" s="667"/>
      <c r="DE22" s="667"/>
      <c r="DF22" s="667"/>
      <c r="DG22" s="667"/>
      <c r="DH22" s="667"/>
      <c r="DI22" s="667"/>
      <c r="DJ22" s="667"/>
      <c r="DK22" s="667"/>
      <c r="DL22" s="667"/>
      <c r="DM22" s="667"/>
      <c r="DN22" s="667"/>
      <c r="DO22" s="667"/>
      <c r="DP22" s="667"/>
      <c r="DQ22" s="667"/>
      <c r="DR22" s="667"/>
      <c r="DS22" s="667"/>
      <c r="DT22" s="667"/>
      <c r="DU22" s="667"/>
      <c r="DV22" s="667"/>
      <c r="DW22" s="667"/>
      <c r="DX22" s="667"/>
      <c r="DY22" s="667"/>
      <c r="DZ22" s="667"/>
      <c r="EA22" s="667"/>
      <c r="EB22" s="667"/>
      <c r="EC22" s="668"/>
    </row>
    <row r="23" spans="2:133" ht="11.25" customHeight="1" x14ac:dyDescent="0.15">
      <c r="B23" s="605" t="s">
        <v>270</v>
      </c>
      <c r="C23" s="606"/>
      <c r="D23" s="606"/>
      <c r="E23" s="606"/>
      <c r="F23" s="606"/>
      <c r="G23" s="606"/>
      <c r="H23" s="606"/>
      <c r="I23" s="606"/>
      <c r="J23" s="606"/>
      <c r="K23" s="606"/>
      <c r="L23" s="606"/>
      <c r="M23" s="606"/>
      <c r="N23" s="606"/>
      <c r="O23" s="606"/>
      <c r="P23" s="606"/>
      <c r="Q23" s="607"/>
      <c r="R23" s="608">
        <v>282940</v>
      </c>
      <c r="S23" s="609"/>
      <c r="T23" s="609"/>
      <c r="U23" s="609"/>
      <c r="V23" s="609"/>
      <c r="W23" s="609"/>
      <c r="X23" s="609"/>
      <c r="Y23" s="610"/>
      <c r="Z23" s="646">
        <v>4.5</v>
      </c>
      <c r="AA23" s="646"/>
      <c r="AB23" s="646"/>
      <c r="AC23" s="646"/>
      <c r="AD23" s="647" t="s">
        <v>122</v>
      </c>
      <c r="AE23" s="647"/>
      <c r="AF23" s="647"/>
      <c r="AG23" s="647"/>
      <c r="AH23" s="647"/>
      <c r="AI23" s="647"/>
      <c r="AJ23" s="647"/>
      <c r="AK23" s="647"/>
      <c r="AL23" s="611" t="s">
        <v>122</v>
      </c>
      <c r="AM23" s="612"/>
      <c r="AN23" s="612"/>
      <c r="AO23" s="648"/>
      <c r="AP23" s="605" t="s">
        <v>271</v>
      </c>
      <c r="AQ23" s="686"/>
      <c r="AR23" s="686"/>
      <c r="AS23" s="686"/>
      <c r="AT23" s="686"/>
      <c r="AU23" s="686"/>
      <c r="AV23" s="686"/>
      <c r="AW23" s="686"/>
      <c r="AX23" s="686"/>
      <c r="AY23" s="686"/>
      <c r="AZ23" s="686"/>
      <c r="BA23" s="686"/>
      <c r="BB23" s="686"/>
      <c r="BC23" s="686"/>
      <c r="BD23" s="686"/>
      <c r="BE23" s="686"/>
      <c r="BF23" s="687"/>
      <c r="BG23" s="608" t="s">
        <v>122</v>
      </c>
      <c r="BH23" s="609"/>
      <c r="BI23" s="609"/>
      <c r="BJ23" s="609"/>
      <c r="BK23" s="609"/>
      <c r="BL23" s="609"/>
      <c r="BM23" s="609"/>
      <c r="BN23" s="610"/>
      <c r="BO23" s="646" t="s">
        <v>122</v>
      </c>
      <c r="BP23" s="646"/>
      <c r="BQ23" s="646"/>
      <c r="BR23" s="646"/>
      <c r="BS23" s="647" t="s">
        <v>122</v>
      </c>
      <c r="BT23" s="647"/>
      <c r="BU23" s="647"/>
      <c r="BV23" s="647"/>
      <c r="BW23" s="647"/>
      <c r="BX23" s="647"/>
      <c r="BY23" s="647"/>
      <c r="BZ23" s="647"/>
      <c r="CA23" s="647"/>
      <c r="CB23" s="682"/>
      <c r="CD23" s="666" t="s">
        <v>211</v>
      </c>
      <c r="CE23" s="667"/>
      <c r="CF23" s="667"/>
      <c r="CG23" s="667"/>
      <c r="CH23" s="667"/>
      <c r="CI23" s="667"/>
      <c r="CJ23" s="667"/>
      <c r="CK23" s="667"/>
      <c r="CL23" s="667"/>
      <c r="CM23" s="667"/>
      <c r="CN23" s="667"/>
      <c r="CO23" s="667"/>
      <c r="CP23" s="667"/>
      <c r="CQ23" s="668"/>
      <c r="CR23" s="666" t="s">
        <v>272</v>
      </c>
      <c r="CS23" s="667"/>
      <c r="CT23" s="667"/>
      <c r="CU23" s="667"/>
      <c r="CV23" s="667"/>
      <c r="CW23" s="667"/>
      <c r="CX23" s="667"/>
      <c r="CY23" s="668"/>
      <c r="CZ23" s="666" t="s">
        <v>273</v>
      </c>
      <c r="DA23" s="667"/>
      <c r="DB23" s="667"/>
      <c r="DC23" s="668"/>
      <c r="DD23" s="666" t="s">
        <v>274</v>
      </c>
      <c r="DE23" s="667"/>
      <c r="DF23" s="667"/>
      <c r="DG23" s="667"/>
      <c r="DH23" s="667"/>
      <c r="DI23" s="667"/>
      <c r="DJ23" s="667"/>
      <c r="DK23" s="668"/>
      <c r="DL23" s="698" t="s">
        <v>275</v>
      </c>
      <c r="DM23" s="699"/>
      <c r="DN23" s="699"/>
      <c r="DO23" s="699"/>
      <c r="DP23" s="699"/>
      <c r="DQ23" s="699"/>
      <c r="DR23" s="699"/>
      <c r="DS23" s="699"/>
      <c r="DT23" s="699"/>
      <c r="DU23" s="699"/>
      <c r="DV23" s="700"/>
      <c r="DW23" s="666" t="s">
        <v>276</v>
      </c>
      <c r="DX23" s="667"/>
      <c r="DY23" s="667"/>
      <c r="DZ23" s="667"/>
      <c r="EA23" s="667"/>
      <c r="EB23" s="667"/>
      <c r="EC23" s="668"/>
    </row>
    <row r="24" spans="2:133" ht="11.25" customHeight="1" x14ac:dyDescent="0.15">
      <c r="B24" s="605" t="s">
        <v>277</v>
      </c>
      <c r="C24" s="606"/>
      <c r="D24" s="606"/>
      <c r="E24" s="606"/>
      <c r="F24" s="606"/>
      <c r="G24" s="606"/>
      <c r="H24" s="606"/>
      <c r="I24" s="606"/>
      <c r="J24" s="606"/>
      <c r="K24" s="606"/>
      <c r="L24" s="606"/>
      <c r="M24" s="606"/>
      <c r="N24" s="606"/>
      <c r="O24" s="606"/>
      <c r="P24" s="606"/>
      <c r="Q24" s="607"/>
      <c r="R24" s="608" t="s">
        <v>122</v>
      </c>
      <c r="S24" s="609"/>
      <c r="T24" s="609"/>
      <c r="U24" s="609"/>
      <c r="V24" s="609"/>
      <c r="W24" s="609"/>
      <c r="X24" s="609"/>
      <c r="Y24" s="610"/>
      <c r="Z24" s="646" t="s">
        <v>122</v>
      </c>
      <c r="AA24" s="646"/>
      <c r="AB24" s="646"/>
      <c r="AC24" s="646"/>
      <c r="AD24" s="647" t="s">
        <v>122</v>
      </c>
      <c r="AE24" s="647"/>
      <c r="AF24" s="647"/>
      <c r="AG24" s="647"/>
      <c r="AH24" s="647"/>
      <c r="AI24" s="647"/>
      <c r="AJ24" s="647"/>
      <c r="AK24" s="647"/>
      <c r="AL24" s="611" t="s">
        <v>122</v>
      </c>
      <c r="AM24" s="612"/>
      <c r="AN24" s="612"/>
      <c r="AO24" s="648"/>
      <c r="AP24" s="605" t="s">
        <v>278</v>
      </c>
      <c r="AQ24" s="686"/>
      <c r="AR24" s="686"/>
      <c r="AS24" s="686"/>
      <c r="AT24" s="686"/>
      <c r="AU24" s="686"/>
      <c r="AV24" s="686"/>
      <c r="AW24" s="686"/>
      <c r="AX24" s="686"/>
      <c r="AY24" s="686"/>
      <c r="AZ24" s="686"/>
      <c r="BA24" s="686"/>
      <c r="BB24" s="686"/>
      <c r="BC24" s="686"/>
      <c r="BD24" s="686"/>
      <c r="BE24" s="686"/>
      <c r="BF24" s="687"/>
      <c r="BG24" s="608" t="s">
        <v>122</v>
      </c>
      <c r="BH24" s="609"/>
      <c r="BI24" s="609"/>
      <c r="BJ24" s="609"/>
      <c r="BK24" s="609"/>
      <c r="BL24" s="609"/>
      <c r="BM24" s="609"/>
      <c r="BN24" s="610"/>
      <c r="BO24" s="646" t="s">
        <v>122</v>
      </c>
      <c r="BP24" s="646"/>
      <c r="BQ24" s="646"/>
      <c r="BR24" s="646"/>
      <c r="BS24" s="647" t="s">
        <v>122</v>
      </c>
      <c r="BT24" s="647"/>
      <c r="BU24" s="647"/>
      <c r="BV24" s="647"/>
      <c r="BW24" s="647"/>
      <c r="BX24" s="647"/>
      <c r="BY24" s="647"/>
      <c r="BZ24" s="647"/>
      <c r="CA24" s="647"/>
      <c r="CB24" s="682"/>
      <c r="CD24" s="663" t="s">
        <v>279</v>
      </c>
      <c r="CE24" s="664"/>
      <c r="CF24" s="664"/>
      <c r="CG24" s="664"/>
      <c r="CH24" s="664"/>
      <c r="CI24" s="664"/>
      <c r="CJ24" s="664"/>
      <c r="CK24" s="664"/>
      <c r="CL24" s="664"/>
      <c r="CM24" s="664"/>
      <c r="CN24" s="664"/>
      <c r="CO24" s="664"/>
      <c r="CP24" s="664"/>
      <c r="CQ24" s="665"/>
      <c r="CR24" s="660">
        <v>2115637</v>
      </c>
      <c r="CS24" s="661"/>
      <c r="CT24" s="661"/>
      <c r="CU24" s="661"/>
      <c r="CV24" s="661"/>
      <c r="CW24" s="661"/>
      <c r="CX24" s="661"/>
      <c r="CY24" s="689"/>
      <c r="CZ24" s="690">
        <v>35.5</v>
      </c>
      <c r="DA24" s="672"/>
      <c r="DB24" s="672"/>
      <c r="DC24" s="692"/>
      <c r="DD24" s="688">
        <v>1843696</v>
      </c>
      <c r="DE24" s="661"/>
      <c r="DF24" s="661"/>
      <c r="DG24" s="661"/>
      <c r="DH24" s="661"/>
      <c r="DI24" s="661"/>
      <c r="DJ24" s="661"/>
      <c r="DK24" s="689"/>
      <c r="DL24" s="688">
        <v>1753772</v>
      </c>
      <c r="DM24" s="661"/>
      <c r="DN24" s="661"/>
      <c r="DO24" s="661"/>
      <c r="DP24" s="661"/>
      <c r="DQ24" s="661"/>
      <c r="DR24" s="661"/>
      <c r="DS24" s="661"/>
      <c r="DT24" s="661"/>
      <c r="DU24" s="661"/>
      <c r="DV24" s="689"/>
      <c r="DW24" s="690">
        <v>45.8</v>
      </c>
      <c r="DX24" s="672"/>
      <c r="DY24" s="672"/>
      <c r="DZ24" s="672"/>
      <c r="EA24" s="672"/>
      <c r="EB24" s="672"/>
      <c r="EC24" s="691"/>
    </row>
    <row r="25" spans="2:133" ht="11.25" customHeight="1" x14ac:dyDescent="0.15">
      <c r="B25" s="605" t="s">
        <v>280</v>
      </c>
      <c r="C25" s="606"/>
      <c r="D25" s="606"/>
      <c r="E25" s="606"/>
      <c r="F25" s="606"/>
      <c r="G25" s="606"/>
      <c r="H25" s="606"/>
      <c r="I25" s="606"/>
      <c r="J25" s="606"/>
      <c r="K25" s="606"/>
      <c r="L25" s="606"/>
      <c r="M25" s="606"/>
      <c r="N25" s="606"/>
      <c r="O25" s="606"/>
      <c r="P25" s="606"/>
      <c r="Q25" s="607"/>
      <c r="R25" s="608">
        <v>4060045</v>
      </c>
      <c r="S25" s="609"/>
      <c r="T25" s="609"/>
      <c r="U25" s="609"/>
      <c r="V25" s="609"/>
      <c r="W25" s="609"/>
      <c r="X25" s="609"/>
      <c r="Y25" s="610"/>
      <c r="Z25" s="646">
        <v>64.7</v>
      </c>
      <c r="AA25" s="646"/>
      <c r="AB25" s="646"/>
      <c r="AC25" s="646"/>
      <c r="AD25" s="647">
        <v>3777105</v>
      </c>
      <c r="AE25" s="647"/>
      <c r="AF25" s="647"/>
      <c r="AG25" s="647"/>
      <c r="AH25" s="647"/>
      <c r="AI25" s="647"/>
      <c r="AJ25" s="647"/>
      <c r="AK25" s="647"/>
      <c r="AL25" s="611">
        <v>98.9</v>
      </c>
      <c r="AM25" s="612"/>
      <c r="AN25" s="612"/>
      <c r="AO25" s="648"/>
      <c r="AP25" s="605" t="s">
        <v>281</v>
      </c>
      <c r="AQ25" s="686"/>
      <c r="AR25" s="686"/>
      <c r="AS25" s="686"/>
      <c r="AT25" s="686"/>
      <c r="AU25" s="686"/>
      <c r="AV25" s="686"/>
      <c r="AW25" s="686"/>
      <c r="AX25" s="686"/>
      <c r="AY25" s="686"/>
      <c r="AZ25" s="686"/>
      <c r="BA25" s="686"/>
      <c r="BB25" s="686"/>
      <c r="BC25" s="686"/>
      <c r="BD25" s="686"/>
      <c r="BE25" s="686"/>
      <c r="BF25" s="687"/>
      <c r="BG25" s="608" t="s">
        <v>122</v>
      </c>
      <c r="BH25" s="609"/>
      <c r="BI25" s="609"/>
      <c r="BJ25" s="609"/>
      <c r="BK25" s="609"/>
      <c r="BL25" s="609"/>
      <c r="BM25" s="609"/>
      <c r="BN25" s="610"/>
      <c r="BO25" s="646" t="s">
        <v>122</v>
      </c>
      <c r="BP25" s="646"/>
      <c r="BQ25" s="646"/>
      <c r="BR25" s="646"/>
      <c r="BS25" s="647" t="s">
        <v>122</v>
      </c>
      <c r="BT25" s="647"/>
      <c r="BU25" s="647"/>
      <c r="BV25" s="647"/>
      <c r="BW25" s="647"/>
      <c r="BX25" s="647"/>
      <c r="BY25" s="647"/>
      <c r="BZ25" s="647"/>
      <c r="CA25" s="647"/>
      <c r="CB25" s="682"/>
      <c r="CD25" s="605" t="s">
        <v>282</v>
      </c>
      <c r="CE25" s="606"/>
      <c r="CF25" s="606"/>
      <c r="CG25" s="606"/>
      <c r="CH25" s="606"/>
      <c r="CI25" s="606"/>
      <c r="CJ25" s="606"/>
      <c r="CK25" s="606"/>
      <c r="CL25" s="606"/>
      <c r="CM25" s="606"/>
      <c r="CN25" s="606"/>
      <c r="CO25" s="606"/>
      <c r="CP25" s="606"/>
      <c r="CQ25" s="607"/>
      <c r="CR25" s="608">
        <v>819624</v>
      </c>
      <c r="CS25" s="621"/>
      <c r="CT25" s="621"/>
      <c r="CU25" s="621"/>
      <c r="CV25" s="621"/>
      <c r="CW25" s="621"/>
      <c r="CX25" s="621"/>
      <c r="CY25" s="622"/>
      <c r="CZ25" s="611">
        <v>13.7</v>
      </c>
      <c r="DA25" s="623"/>
      <c r="DB25" s="623"/>
      <c r="DC25" s="624"/>
      <c r="DD25" s="614">
        <v>760334</v>
      </c>
      <c r="DE25" s="621"/>
      <c r="DF25" s="621"/>
      <c r="DG25" s="621"/>
      <c r="DH25" s="621"/>
      <c r="DI25" s="621"/>
      <c r="DJ25" s="621"/>
      <c r="DK25" s="622"/>
      <c r="DL25" s="614">
        <v>726843</v>
      </c>
      <c r="DM25" s="621"/>
      <c r="DN25" s="621"/>
      <c r="DO25" s="621"/>
      <c r="DP25" s="621"/>
      <c r="DQ25" s="621"/>
      <c r="DR25" s="621"/>
      <c r="DS25" s="621"/>
      <c r="DT25" s="621"/>
      <c r="DU25" s="621"/>
      <c r="DV25" s="622"/>
      <c r="DW25" s="611">
        <v>19</v>
      </c>
      <c r="DX25" s="623"/>
      <c r="DY25" s="623"/>
      <c r="DZ25" s="623"/>
      <c r="EA25" s="623"/>
      <c r="EB25" s="623"/>
      <c r="EC25" s="635"/>
    </row>
    <row r="26" spans="2:133" ht="11.25" customHeight="1" x14ac:dyDescent="0.15">
      <c r="B26" s="605" t="s">
        <v>283</v>
      </c>
      <c r="C26" s="606"/>
      <c r="D26" s="606"/>
      <c r="E26" s="606"/>
      <c r="F26" s="606"/>
      <c r="G26" s="606"/>
      <c r="H26" s="606"/>
      <c r="I26" s="606"/>
      <c r="J26" s="606"/>
      <c r="K26" s="606"/>
      <c r="L26" s="606"/>
      <c r="M26" s="606"/>
      <c r="N26" s="606"/>
      <c r="O26" s="606"/>
      <c r="P26" s="606"/>
      <c r="Q26" s="607"/>
      <c r="R26" s="608">
        <v>574</v>
      </c>
      <c r="S26" s="609"/>
      <c r="T26" s="609"/>
      <c r="U26" s="609"/>
      <c r="V26" s="609"/>
      <c r="W26" s="609"/>
      <c r="X26" s="609"/>
      <c r="Y26" s="610"/>
      <c r="Z26" s="646">
        <v>0</v>
      </c>
      <c r="AA26" s="646"/>
      <c r="AB26" s="646"/>
      <c r="AC26" s="646"/>
      <c r="AD26" s="647">
        <v>574</v>
      </c>
      <c r="AE26" s="647"/>
      <c r="AF26" s="647"/>
      <c r="AG26" s="647"/>
      <c r="AH26" s="647"/>
      <c r="AI26" s="647"/>
      <c r="AJ26" s="647"/>
      <c r="AK26" s="647"/>
      <c r="AL26" s="611">
        <v>0</v>
      </c>
      <c r="AM26" s="612"/>
      <c r="AN26" s="612"/>
      <c r="AO26" s="648"/>
      <c r="AP26" s="605" t="s">
        <v>284</v>
      </c>
      <c r="AQ26" s="686"/>
      <c r="AR26" s="686"/>
      <c r="AS26" s="686"/>
      <c r="AT26" s="686"/>
      <c r="AU26" s="686"/>
      <c r="AV26" s="686"/>
      <c r="AW26" s="686"/>
      <c r="AX26" s="686"/>
      <c r="AY26" s="686"/>
      <c r="AZ26" s="686"/>
      <c r="BA26" s="686"/>
      <c r="BB26" s="686"/>
      <c r="BC26" s="686"/>
      <c r="BD26" s="686"/>
      <c r="BE26" s="686"/>
      <c r="BF26" s="687"/>
      <c r="BG26" s="608" t="s">
        <v>122</v>
      </c>
      <c r="BH26" s="609"/>
      <c r="BI26" s="609"/>
      <c r="BJ26" s="609"/>
      <c r="BK26" s="609"/>
      <c r="BL26" s="609"/>
      <c r="BM26" s="609"/>
      <c r="BN26" s="610"/>
      <c r="BO26" s="646" t="s">
        <v>122</v>
      </c>
      <c r="BP26" s="646"/>
      <c r="BQ26" s="646"/>
      <c r="BR26" s="646"/>
      <c r="BS26" s="647" t="s">
        <v>122</v>
      </c>
      <c r="BT26" s="647"/>
      <c r="BU26" s="647"/>
      <c r="BV26" s="647"/>
      <c r="BW26" s="647"/>
      <c r="BX26" s="647"/>
      <c r="BY26" s="647"/>
      <c r="BZ26" s="647"/>
      <c r="CA26" s="647"/>
      <c r="CB26" s="682"/>
      <c r="CD26" s="605" t="s">
        <v>285</v>
      </c>
      <c r="CE26" s="606"/>
      <c r="CF26" s="606"/>
      <c r="CG26" s="606"/>
      <c r="CH26" s="606"/>
      <c r="CI26" s="606"/>
      <c r="CJ26" s="606"/>
      <c r="CK26" s="606"/>
      <c r="CL26" s="606"/>
      <c r="CM26" s="606"/>
      <c r="CN26" s="606"/>
      <c r="CO26" s="606"/>
      <c r="CP26" s="606"/>
      <c r="CQ26" s="607"/>
      <c r="CR26" s="608">
        <v>501623</v>
      </c>
      <c r="CS26" s="609"/>
      <c r="CT26" s="609"/>
      <c r="CU26" s="609"/>
      <c r="CV26" s="609"/>
      <c r="CW26" s="609"/>
      <c r="CX26" s="609"/>
      <c r="CY26" s="610"/>
      <c r="CZ26" s="611">
        <v>8.4</v>
      </c>
      <c r="DA26" s="623"/>
      <c r="DB26" s="623"/>
      <c r="DC26" s="624"/>
      <c r="DD26" s="614">
        <v>458926</v>
      </c>
      <c r="DE26" s="609"/>
      <c r="DF26" s="609"/>
      <c r="DG26" s="609"/>
      <c r="DH26" s="609"/>
      <c r="DI26" s="609"/>
      <c r="DJ26" s="609"/>
      <c r="DK26" s="610"/>
      <c r="DL26" s="614" t="s">
        <v>122</v>
      </c>
      <c r="DM26" s="609"/>
      <c r="DN26" s="609"/>
      <c r="DO26" s="609"/>
      <c r="DP26" s="609"/>
      <c r="DQ26" s="609"/>
      <c r="DR26" s="609"/>
      <c r="DS26" s="609"/>
      <c r="DT26" s="609"/>
      <c r="DU26" s="609"/>
      <c r="DV26" s="610"/>
      <c r="DW26" s="611" t="s">
        <v>122</v>
      </c>
      <c r="DX26" s="623"/>
      <c r="DY26" s="623"/>
      <c r="DZ26" s="623"/>
      <c r="EA26" s="623"/>
      <c r="EB26" s="623"/>
      <c r="EC26" s="635"/>
    </row>
    <row r="27" spans="2:133" ht="11.25" customHeight="1" x14ac:dyDescent="0.15">
      <c r="B27" s="605" t="s">
        <v>286</v>
      </c>
      <c r="C27" s="606"/>
      <c r="D27" s="606"/>
      <c r="E27" s="606"/>
      <c r="F27" s="606"/>
      <c r="G27" s="606"/>
      <c r="H27" s="606"/>
      <c r="I27" s="606"/>
      <c r="J27" s="606"/>
      <c r="K27" s="606"/>
      <c r="L27" s="606"/>
      <c r="M27" s="606"/>
      <c r="N27" s="606"/>
      <c r="O27" s="606"/>
      <c r="P27" s="606"/>
      <c r="Q27" s="607"/>
      <c r="R27" s="608">
        <v>41033</v>
      </c>
      <c r="S27" s="609"/>
      <c r="T27" s="609"/>
      <c r="U27" s="609"/>
      <c r="V27" s="609"/>
      <c r="W27" s="609"/>
      <c r="X27" s="609"/>
      <c r="Y27" s="610"/>
      <c r="Z27" s="646">
        <v>0.7</v>
      </c>
      <c r="AA27" s="646"/>
      <c r="AB27" s="646"/>
      <c r="AC27" s="646"/>
      <c r="AD27" s="647" t="s">
        <v>122</v>
      </c>
      <c r="AE27" s="647"/>
      <c r="AF27" s="647"/>
      <c r="AG27" s="647"/>
      <c r="AH27" s="647"/>
      <c r="AI27" s="647"/>
      <c r="AJ27" s="647"/>
      <c r="AK27" s="647"/>
      <c r="AL27" s="611" t="s">
        <v>122</v>
      </c>
      <c r="AM27" s="612"/>
      <c r="AN27" s="612"/>
      <c r="AO27" s="648"/>
      <c r="AP27" s="605" t="s">
        <v>287</v>
      </c>
      <c r="AQ27" s="606"/>
      <c r="AR27" s="606"/>
      <c r="AS27" s="606"/>
      <c r="AT27" s="606"/>
      <c r="AU27" s="606"/>
      <c r="AV27" s="606"/>
      <c r="AW27" s="606"/>
      <c r="AX27" s="606"/>
      <c r="AY27" s="606"/>
      <c r="AZ27" s="606"/>
      <c r="BA27" s="606"/>
      <c r="BB27" s="606"/>
      <c r="BC27" s="606"/>
      <c r="BD27" s="606"/>
      <c r="BE27" s="606"/>
      <c r="BF27" s="607"/>
      <c r="BG27" s="608">
        <v>411737</v>
      </c>
      <c r="BH27" s="609"/>
      <c r="BI27" s="609"/>
      <c r="BJ27" s="609"/>
      <c r="BK27" s="609"/>
      <c r="BL27" s="609"/>
      <c r="BM27" s="609"/>
      <c r="BN27" s="610"/>
      <c r="BO27" s="646">
        <v>100</v>
      </c>
      <c r="BP27" s="646"/>
      <c r="BQ27" s="646"/>
      <c r="BR27" s="646"/>
      <c r="BS27" s="647" t="s">
        <v>122</v>
      </c>
      <c r="BT27" s="647"/>
      <c r="BU27" s="647"/>
      <c r="BV27" s="647"/>
      <c r="BW27" s="647"/>
      <c r="BX27" s="647"/>
      <c r="BY27" s="647"/>
      <c r="BZ27" s="647"/>
      <c r="CA27" s="647"/>
      <c r="CB27" s="682"/>
      <c r="CD27" s="605" t="s">
        <v>288</v>
      </c>
      <c r="CE27" s="606"/>
      <c r="CF27" s="606"/>
      <c r="CG27" s="606"/>
      <c r="CH27" s="606"/>
      <c r="CI27" s="606"/>
      <c r="CJ27" s="606"/>
      <c r="CK27" s="606"/>
      <c r="CL27" s="606"/>
      <c r="CM27" s="606"/>
      <c r="CN27" s="606"/>
      <c r="CO27" s="606"/>
      <c r="CP27" s="606"/>
      <c r="CQ27" s="607"/>
      <c r="CR27" s="608">
        <v>429797</v>
      </c>
      <c r="CS27" s="621"/>
      <c r="CT27" s="621"/>
      <c r="CU27" s="621"/>
      <c r="CV27" s="621"/>
      <c r="CW27" s="621"/>
      <c r="CX27" s="621"/>
      <c r="CY27" s="622"/>
      <c r="CZ27" s="611">
        <v>7.2</v>
      </c>
      <c r="DA27" s="623"/>
      <c r="DB27" s="623"/>
      <c r="DC27" s="624"/>
      <c r="DD27" s="614">
        <v>217146</v>
      </c>
      <c r="DE27" s="621"/>
      <c r="DF27" s="621"/>
      <c r="DG27" s="621"/>
      <c r="DH27" s="621"/>
      <c r="DI27" s="621"/>
      <c r="DJ27" s="621"/>
      <c r="DK27" s="622"/>
      <c r="DL27" s="614">
        <v>160713</v>
      </c>
      <c r="DM27" s="621"/>
      <c r="DN27" s="621"/>
      <c r="DO27" s="621"/>
      <c r="DP27" s="621"/>
      <c r="DQ27" s="621"/>
      <c r="DR27" s="621"/>
      <c r="DS27" s="621"/>
      <c r="DT27" s="621"/>
      <c r="DU27" s="621"/>
      <c r="DV27" s="622"/>
      <c r="DW27" s="611">
        <v>4.2</v>
      </c>
      <c r="DX27" s="623"/>
      <c r="DY27" s="623"/>
      <c r="DZ27" s="623"/>
      <c r="EA27" s="623"/>
      <c r="EB27" s="623"/>
      <c r="EC27" s="635"/>
    </row>
    <row r="28" spans="2:133" ht="11.25" customHeight="1" x14ac:dyDescent="0.15">
      <c r="B28" s="605" t="s">
        <v>289</v>
      </c>
      <c r="C28" s="606"/>
      <c r="D28" s="606"/>
      <c r="E28" s="606"/>
      <c r="F28" s="606"/>
      <c r="G28" s="606"/>
      <c r="H28" s="606"/>
      <c r="I28" s="606"/>
      <c r="J28" s="606"/>
      <c r="K28" s="606"/>
      <c r="L28" s="606"/>
      <c r="M28" s="606"/>
      <c r="N28" s="606"/>
      <c r="O28" s="606"/>
      <c r="P28" s="606"/>
      <c r="Q28" s="607"/>
      <c r="R28" s="608">
        <v>29051</v>
      </c>
      <c r="S28" s="609"/>
      <c r="T28" s="609"/>
      <c r="U28" s="609"/>
      <c r="V28" s="609"/>
      <c r="W28" s="609"/>
      <c r="X28" s="609"/>
      <c r="Y28" s="610"/>
      <c r="Z28" s="646">
        <v>0.5</v>
      </c>
      <c r="AA28" s="646"/>
      <c r="AB28" s="646"/>
      <c r="AC28" s="646"/>
      <c r="AD28" s="647">
        <v>831</v>
      </c>
      <c r="AE28" s="647"/>
      <c r="AF28" s="647"/>
      <c r="AG28" s="647"/>
      <c r="AH28" s="647"/>
      <c r="AI28" s="647"/>
      <c r="AJ28" s="647"/>
      <c r="AK28" s="647"/>
      <c r="AL28" s="611">
        <v>0</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290</v>
      </c>
      <c r="CE28" s="606"/>
      <c r="CF28" s="606"/>
      <c r="CG28" s="606"/>
      <c r="CH28" s="606"/>
      <c r="CI28" s="606"/>
      <c r="CJ28" s="606"/>
      <c r="CK28" s="606"/>
      <c r="CL28" s="606"/>
      <c r="CM28" s="606"/>
      <c r="CN28" s="606"/>
      <c r="CO28" s="606"/>
      <c r="CP28" s="606"/>
      <c r="CQ28" s="607"/>
      <c r="CR28" s="608">
        <v>866216</v>
      </c>
      <c r="CS28" s="609"/>
      <c r="CT28" s="609"/>
      <c r="CU28" s="609"/>
      <c r="CV28" s="609"/>
      <c r="CW28" s="609"/>
      <c r="CX28" s="609"/>
      <c r="CY28" s="610"/>
      <c r="CZ28" s="611">
        <v>14.5</v>
      </c>
      <c r="DA28" s="623"/>
      <c r="DB28" s="623"/>
      <c r="DC28" s="624"/>
      <c r="DD28" s="614">
        <v>866216</v>
      </c>
      <c r="DE28" s="609"/>
      <c r="DF28" s="609"/>
      <c r="DG28" s="609"/>
      <c r="DH28" s="609"/>
      <c r="DI28" s="609"/>
      <c r="DJ28" s="609"/>
      <c r="DK28" s="610"/>
      <c r="DL28" s="614">
        <v>866216</v>
      </c>
      <c r="DM28" s="609"/>
      <c r="DN28" s="609"/>
      <c r="DO28" s="609"/>
      <c r="DP28" s="609"/>
      <c r="DQ28" s="609"/>
      <c r="DR28" s="609"/>
      <c r="DS28" s="609"/>
      <c r="DT28" s="609"/>
      <c r="DU28" s="609"/>
      <c r="DV28" s="610"/>
      <c r="DW28" s="611">
        <v>22.6</v>
      </c>
      <c r="DX28" s="623"/>
      <c r="DY28" s="623"/>
      <c r="DZ28" s="623"/>
      <c r="EA28" s="623"/>
      <c r="EB28" s="623"/>
      <c r="EC28" s="635"/>
    </row>
    <row r="29" spans="2:133" ht="11.25" customHeight="1" x14ac:dyDescent="0.15">
      <c r="B29" s="605" t="s">
        <v>291</v>
      </c>
      <c r="C29" s="606"/>
      <c r="D29" s="606"/>
      <c r="E29" s="606"/>
      <c r="F29" s="606"/>
      <c r="G29" s="606"/>
      <c r="H29" s="606"/>
      <c r="I29" s="606"/>
      <c r="J29" s="606"/>
      <c r="K29" s="606"/>
      <c r="L29" s="606"/>
      <c r="M29" s="606"/>
      <c r="N29" s="606"/>
      <c r="O29" s="606"/>
      <c r="P29" s="606"/>
      <c r="Q29" s="607"/>
      <c r="R29" s="608">
        <v>7297</v>
      </c>
      <c r="S29" s="609"/>
      <c r="T29" s="609"/>
      <c r="U29" s="609"/>
      <c r="V29" s="609"/>
      <c r="W29" s="609"/>
      <c r="X29" s="609"/>
      <c r="Y29" s="610"/>
      <c r="Z29" s="646">
        <v>0.1</v>
      </c>
      <c r="AA29" s="646"/>
      <c r="AB29" s="646"/>
      <c r="AC29" s="646"/>
      <c r="AD29" s="647">
        <v>331</v>
      </c>
      <c r="AE29" s="647"/>
      <c r="AF29" s="647"/>
      <c r="AG29" s="647"/>
      <c r="AH29" s="647"/>
      <c r="AI29" s="647"/>
      <c r="AJ29" s="647"/>
      <c r="AK29" s="647"/>
      <c r="AL29" s="611">
        <v>0</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2"/>
      <c r="CD29" s="627" t="s">
        <v>292</v>
      </c>
      <c r="CE29" s="628"/>
      <c r="CF29" s="605" t="s">
        <v>66</v>
      </c>
      <c r="CG29" s="606"/>
      <c r="CH29" s="606"/>
      <c r="CI29" s="606"/>
      <c r="CJ29" s="606"/>
      <c r="CK29" s="606"/>
      <c r="CL29" s="606"/>
      <c r="CM29" s="606"/>
      <c r="CN29" s="606"/>
      <c r="CO29" s="606"/>
      <c r="CP29" s="606"/>
      <c r="CQ29" s="607"/>
      <c r="CR29" s="608">
        <v>866216</v>
      </c>
      <c r="CS29" s="621"/>
      <c r="CT29" s="621"/>
      <c r="CU29" s="621"/>
      <c r="CV29" s="621"/>
      <c r="CW29" s="621"/>
      <c r="CX29" s="621"/>
      <c r="CY29" s="622"/>
      <c r="CZ29" s="611">
        <v>14.5</v>
      </c>
      <c r="DA29" s="623"/>
      <c r="DB29" s="623"/>
      <c r="DC29" s="624"/>
      <c r="DD29" s="614">
        <v>866216</v>
      </c>
      <c r="DE29" s="621"/>
      <c r="DF29" s="621"/>
      <c r="DG29" s="621"/>
      <c r="DH29" s="621"/>
      <c r="DI29" s="621"/>
      <c r="DJ29" s="621"/>
      <c r="DK29" s="622"/>
      <c r="DL29" s="614">
        <v>866216</v>
      </c>
      <c r="DM29" s="621"/>
      <c r="DN29" s="621"/>
      <c r="DO29" s="621"/>
      <c r="DP29" s="621"/>
      <c r="DQ29" s="621"/>
      <c r="DR29" s="621"/>
      <c r="DS29" s="621"/>
      <c r="DT29" s="621"/>
      <c r="DU29" s="621"/>
      <c r="DV29" s="622"/>
      <c r="DW29" s="611">
        <v>22.6</v>
      </c>
      <c r="DX29" s="623"/>
      <c r="DY29" s="623"/>
      <c r="DZ29" s="623"/>
      <c r="EA29" s="623"/>
      <c r="EB29" s="623"/>
      <c r="EC29" s="635"/>
    </row>
    <row r="30" spans="2:133" ht="11.25" customHeight="1" x14ac:dyDescent="0.15">
      <c r="B30" s="605" t="s">
        <v>293</v>
      </c>
      <c r="C30" s="606"/>
      <c r="D30" s="606"/>
      <c r="E30" s="606"/>
      <c r="F30" s="606"/>
      <c r="G30" s="606"/>
      <c r="H30" s="606"/>
      <c r="I30" s="606"/>
      <c r="J30" s="606"/>
      <c r="K30" s="606"/>
      <c r="L30" s="606"/>
      <c r="M30" s="606"/>
      <c r="N30" s="606"/>
      <c r="O30" s="606"/>
      <c r="P30" s="606"/>
      <c r="Q30" s="607"/>
      <c r="R30" s="608">
        <v>455610</v>
      </c>
      <c r="S30" s="609"/>
      <c r="T30" s="609"/>
      <c r="U30" s="609"/>
      <c r="V30" s="609"/>
      <c r="W30" s="609"/>
      <c r="X30" s="609"/>
      <c r="Y30" s="610"/>
      <c r="Z30" s="646">
        <v>7.3</v>
      </c>
      <c r="AA30" s="646"/>
      <c r="AB30" s="646"/>
      <c r="AC30" s="646"/>
      <c r="AD30" s="647" t="s">
        <v>122</v>
      </c>
      <c r="AE30" s="647"/>
      <c r="AF30" s="647"/>
      <c r="AG30" s="647"/>
      <c r="AH30" s="647"/>
      <c r="AI30" s="647"/>
      <c r="AJ30" s="647"/>
      <c r="AK30" s="647"/>
      <c r="AL30" s="611" t="s">
        <v>122</v>
      </c>
      <c r="AM30" s="612"/>
      <c r="AN30" s="612"/>
      <c r="AO30" s="648"/>
      <c r="AP30" s="666" t="s">
        <v>211</v>
      </c>
      <c r="AQ30" s="667"/>
      <c r="AR30" s="667"/>
      <c r="AS30" s="667"/>
      <c r="AT30" s="667"/>
      <c r="AU30" s="667"/>
      <c r="AV30" s="667"/>
      <c r="AW30" s="667"/>
      <c r="AX30" s="667"/>
      <c r="AY30" s="667"/>
      <c r="AZ30" s="667"/>
      <c r="BA30" s="667"/>
      <c r="BB30" s="667"/>
      <c r="BC30" s="667"/>
      <c r="BD30" s="667"/>
      <c r="BE30" s="667"/>
      <c r="BF30" s="668"/>
      <c r="BG30" s="666" t="s">
        <v>294</v>
      </c>
      <c r="BH30" s="680"/>
      <c r="BI30" s="680"/>
      <c r="BJ30" s="680"/>
      <c r="BK30" s="680"/>
      <c r="BL30" s="680"/>
      <c r="BM30" s="680"/>
      <c r="BN30" s="680"/>
      <c r="BO30" s="680"/>
      <c r="BP30" s="680"/>
      <c r="BQ30" s="681"/>
      <c r="BR30" s="666" t="s">
        <v>295</v>
      </c>
      <c r="BS30" s="680"/>
      <c r="BT30" s="680"/>
      <c r="BU30" s="680"/>
      <c r="BV30" s="680"/>
      <c r="BW30" s="680"/>
      <c r="BX30" s="680"/>
      <c r="BY30" s="680"/>
      <c r="BZ30" s="680"/>
      <c r="CA30" s="680"/>
      <c r="CB30" s="681"/>
      <c r="CD30" s="629"/>
      <c r="CE30" s="630"/>
      <c r="CF30" s="605" t="s">
        <v>296</v>
      </c>
      <c r="CG30" s="606"/>
      <c r="CH30" s="606"/>
      <c r="CI30" s="606"/>
      <c r="CJ30" s="606"/>
      <c r="CK30" s="606"/>
      <c r="CL30" s="606"/>
      <c r="CM30" s="606"/>
      <c r="CN30" s="606"/>
      <c r="CO30" s="606"/>
      <c r="CP30" s="606"/>
      <c r="CQ30" s="607"/>
      <c r="CR30" s="608">
        <v>851445</v>
      </c>
      <c r="CS30" s="609"/>
      <c r="CT30" s="609"/>
      <c r="CU30" s="609"/>
      <c r="CV30" s="609"/>
      <c r="CW30" s="609"/>
      <c r="CX30" s="609"/>
      <c r="CY30" s="610"/>
      <c r="CZ30" s="611">
        <v>14.3</v>
      </c>
      <c r="DA30" s="623"/>
      <c r="DB30" s="623"/>
      <c r="DC30" s="624"/>
      <c r="DD30" s="614">
        <v>851445</v>
      </c>
      <c r="DE30" s="609"/>
      <c r="DF30" s="609"/>
      <c r="DG30" s="609"/>
      <c r="DH30" s="609"/>
      <c r="DI30" s="609"/>
      <c r="DJ30" s="609"/>
      <c r="DK30" s="610"/>
      <c r="DL30" s="614">
        <v>851445</v>
      </c>
      <c r="DM30" s="609"/>
      <c r="DN30" s="609"/>
      <c r="DO30" s="609"/>
      <c r="DP30" s="609"/>
      <c r="DQ30" s="609"/>
      <c r="DR30" s="609"/>
      <c r="DS30" s="609"/>
      <c r="DT30" s="609"/>
      <c r="DU30" s="609"/>
      <c r="DV30" s="610"/>
      <c r="DW30" s="611">
        <v>22.3</v>
      </c>
      <c r="DX30" s="623"/>
      <c r="DY30" s="623"/>
      <c r="DZ30" s="623"/>
      <c r="EA30" s="623"/>
      <c r="EB30" s="623"/>
      <c r="EC30" s="635"/>
    </row>
    <row r="31" spans="2:133" ht="11.25" customHeight="1" x14ac:dyDescent="0.15">
      <c r="B31" s="683" t="s">
        <v>297</v>
      </c>
      <c r="C31" s="684"/>
      <c r="D31" s="684"/>
      <c r="E31" s="684"/>
      <c r="F31" s="684"/>
      <c r="G31" s="684"/>
      <c r="H31" s="684"/>
      <c r="I31" s="684"/>
      <c r="J31" s="684"/>
      <c r="K31" s="684"/>
      <c r="L31" s="684"/>
      <c r="M31" s="684"/>
      <c r="N31" s="684"/>
      <c r="O31" s="684"/>
      <c r="P31" s="684"/>
      <c r="Q31" s="685"/>
      <c r="R31" s="608" t="s">
        <v>122</v>
      </c>
      <c r="S31" s="609"/>
      <c r="T31" s="609"/>
      <c r="U31" s="609"/>
      <c r="V31" s="609"/>
      <c r="W31" s="609"/>
      <c r="X31" s="609"/>
      <c r="Y31" s="610"/>
      <c r="Z31" s="646" t="s">
        <v>122</v>
      </c>
      <c r="AA31" s="646"/>
      <c r="AB31" s="646"/>
      <c r="AC31" s="646"/>
      <c r="AD31" s="647" t="s">
        <v>122</v>
      </c>
      <c r="AE31" s="647"/>
      <c r="AF31" s="647"/>
      <c r="AG31" s="647"/>
      <c r="AH31" s="647"/>
      <c r="AI31" s="647"/>
      <c r="AJ31" s="647"/>
      <c r="AK31" s="647"/>
      <c r="AL31" s="611" t="s">
        <v>122</v>
      </c>
      <c r="AM31" s="612"/>
      <c r="AN31" s="612"/>
      <c r="AO31" s="648"/>
      <c r="AP31" s="674" t="s">
        <v>298</v>
      </c>
      <c r="AQ31" s="675"/>
      <c r="AR31" s="675"/>
      <c r="AS31" s="675"/>
      <c r="AT31" s="676" t="s">
        <v>299</v>
      </c>
      <c r="AU31" s="200"/>
      <c r="AV31" s="200"/>
      <c r="AW31" s="200"/>
      <c r="AX31" s="663" t="s">
        <v>177</v>
      </c>
      <c r="AY31" s="664"/>
      <c r="AZ31" s="664"/>
      <c r="BA31" s="664"/>
      <c r="BB31" s="664"/>
      <c r="BC31" s="664"/>
      <c r="BD31" s="664"/>
      <c r="BE31" s="664"/>
      <c r="BF31" s="665"/>
      <c r="BG31" s="670">
        <v>99.4</v>
      </c>
      <c r="BH31" s="671"/>
      <c r="BI31" s="671"/>
      <c r="BJ31" s="671"/>
      <c r="BK31" s="671"/>
      <c r="BL31" s="671"/>
      <c r="BM31" s="672">
        <v>98.5</v>
      </c>
      <c r="BN31" s="671"/>
      <c r="BO31" s="671"/>
      <c r="BP31" s="671"/>
      <c r="BQ31" s="673"/>
      <c r="BR31" s="670">
        <v>99.6</v>
      </c>
      <c r="BS31" s="671"/>
      <c r="BT31" s="671"/>
      <c r="BU31" s="671"/>
      <c r="BV31" s="671"/>
      <c r="BW31" s="671"/>
      <c r="BX31" s="672">
        <v>98.7</v>
      </c>
      <c r="BY31" s="671"/>
      <c r="BZ31" s="671"/>
      <c r="CA31" s="671"/>
      <c r="CB31" s="673"/>
      <c r="CD31" s="629"/>
      <c r="CE31" s="630"/>
      <c r="CF31" s="605" t="s">
        <v>300</v>
      </c>
      <c r="CG31" s="606"/>
      <c r="CH31" s="606"/>
      <c r="CI31" s="606"/>
      <c r="CJ31" s="606"/>
      <c r="CK31" s="606"/>
      <c r="CL31" s="606"/>
      <c r="CM31" s="606"/>
      <c r="CN31" s="606"/>
      <c r="CO31" s="606"/>
      <c r="CP31" s="606"/>
      <c r="CQ31" s="607"/>
      <c r="CR31" s="608">
        <v>14771</v>
      </c>
      <c r="CS31" s="621"/>
      <c r="CT31" s="621"/>
      <c r="CU31" s="621"/>
      <c r="CV31" s="621"/>
      <c r="CW31" s="621"/>
      <c r="CX31" s="621"/>
      <c r="CY31" s="622"/>
      <c r="CZ31" s="611">
        <v>0.2</v>
      </c>
      <c r="DA31" s="623"/>
      <c r="DB31" s="623"/>
      <c r="DC31" s="624"/>
      <c r="DD31" s="614">
        <v>14771</v>
      </c>
      <c r="DE31" s="621"/>
      <c r="DF31" s="621"/>
      <c r="DG31" s="621"/>
      <c r="DH31" s="621"/>
      <c r="DI31" s="621"/>
      <c r="DJ31" s="621"/>
      <c r="DK31" s="622"/>
      <c r="DL31" s="614">
        <v>14771</v>
      </c>
      <c r="DM31" s="621"/>
      <c r="DN31" s="621"/>
      <c r="DO31" s="621"/>
      <c r="DP31" s="621"/>
      <c r="DQ31" s="621"/>
      <c r="DR31" s="621"/>
      <c r="DS31" s="621"/>
      <c r="DT31" s="621"/>
      <c r="DU31" s="621"/>
      <c r="DV31" s="622"/>
      <c r="DW31" s="611">
        <v>0.4</v>
      </c>
      <c r="DX31" s="623"/>
      <c r="DY31" s="623"/>
      <c r="DZ31" s="623"/>
      <c r="EA31" s="623"/>
      <c r="EB31" s="623"/>
      <c r="EC31" s="635"/>
    </row>
    <row r="32" spans="2:133" ht="11.25" customHeight="1" x14ac:dyDescent="0.15">
      <c r="B32" s="605" t="s">
        <v>301</v>
      </c>
      <c r="C32" s="606"/>
      <c r="D32" s="606"/>
      <c r="E32" s="606"/>
      <c r="F32" s="606"/>
      <c r="G32" s="606"/>
      <c r="H32" s="606"/>
      <c r="I32" s="606"/>
      <c r="J32" s="606"/>
      <c r="K32" s="606"/>
      <c r="L32" s="606"/>
      <c r="M32" s="606"/>
      <c r="N32" s="606"/>
      <c r="O32" s="606"/>
      <c r="P32" s="606"/>
      <c r="Q32" s="607"/>
      <c r="R32" s="608">
        <v>417958</v>
      </c>
      <c r="S32" s="609"/>
      <c r="T32" s="609"/>
      <c r="U32" s="609"/>
      <c r="V32" s="609"/>
      <c r="W32" s="609"/>
      <c r="X32" s="609"/>
      <c r="Y32" s="610"/>
      <c r="Z32" s="646">
        <v>6.7</v>
      </c>
      <c r="AA32" s="646"/>
      <c r="AB32" s="646"/>
      <c r="AC32" s="646"/>
      <c r="AD32" s="647" t="s">
        <v>122</v>
      </c>
      <c r="AE32" s="647"/>
      <c r="AF32" s="647"/>
      <c r="AG32" s="647"/>
      <c r="AH32" s="647"/>
      <c r="AI32" s="647"/>
      <c r="AJ32" s="647"/>
      <c r="AK32" s="647"/>
      <c r="AL32" s="611" t="s">
        <v>122</v>
      </c>
      <c r="AM32" s="612"/>
      <c r="AN32" s="612"/>
      <c r="AO32" s="648"/>
      <c r="AP32" s="649"/>
      <c r="AQ32" s="650"/>
      <c r="AR32" s="650"/>
      <c r="AS32" s="650"/>
      <c r="AT32" s="677"/>
      <c r="AU32" s="196" t="s">
        <v>302</v>
      </c>
      <c r="AX32" s="605" t="s">
        <v>303</v>
      </c>
      <c r="AY32" s="606"/>
      <c r="AZ32" s="606"/>
      <c r="BA32" s="606"/>
      <c r="BB32" s="606"/>
      <c r="BC32" s="606"/>
      <c r="BD32" s="606"/>
      <c r="BE32" s="606"/>
      <c r="BF32" s="607"/>
      <c r="BG32" s="679">
        <v>99.1</v>
      </c>
      <c r="BH32" s="621"/>
      <c r="BI32" s="621"/>
      <c r="BJ32" s="621"/>
      <c r="BK32" s="621"/>
      <c r="BL32" s="621"/>
      <c r="BM32" s="612">
        <v>98.5</v>
      </c>
      <c r="BN32" s="621"/>
      <c r="BO32" s="621"/>
      <c r="BP32" s="621"/>
      <c r="BQ32" s="644"/>
      <c r="BR32" s="679">
        <v>99.7</v>
      </c>
      <c r="BS32" s="621"/>
      <c r="BT32" s="621"/>
      <c r="BU32" s="621"/>
      <c r="BV32" s="621"/>
      <c r="BW32" s="621"/>
      <c r="BX32" s="612">
        <v>99.2</v>
      </c>
      <c r="BY32" s="621"/>
      <c r="BZ32" s="621"/>
      <c r="CA32" s="621"/>
      <c r="CB32" s="644"/>
      <c r="CD32" s="631"/>
      <c r="CE32" s="632"/>
      <c r="CF32" s="605" t="s">
        <v>304</v>
      </c>
      <c r="CG32" s="606"/>
      <c r="CH32" s="606"/>
      <c r="CI32" s="606"/>
      <c r="CJ32" s="606"/>
      <c r="CK32" s="606"/>
      <c r="CL32" s="606"/>
      <c r="CM32" s="606"/>
      <c r="CN32" s="606"/>
      <c r="CO32" s="606"/>
      <c r="CP32" s="606"/>
      <c r="CQ32" s="607"/>
      <c r="CR32" s="608" t="s">
        <v>122</v>
      </c>
      <c r="CS32" s="609"/>
      <c r="CT32" s="609"/>
      <c r="CU32" s="609"/>
      <c r="CV32" s="609"/>
      <c r="CW32" s="609"/>
      <c r="CX32" s="609"/>
      <c r="CY32" s="610"/>
      <c r="CZ32" s="611" t="s">
        <v>122</v>
      </c>
      <c r="DA32" s="623"/>
      <c r="DB32" s="623"/>
      <c r="DC32" s="624"/>
      <c r="DD32" s="614" t="s">
        <v>122</v>
      </c>
      <c r="DE32" s="609"/>
      <c r="DF32" s="609"/>
      <c r="DG32" s="609"/>
      <c r="DH32" s="609"/>
      <c r="DI32" s="609"/>
      <c r="DJ32" s="609"/>
      <c r="DK32" s="610"/>
      <c r="DL32" s="614" t="s">
        <v>122</v>
      </c>
      <c r="DM32" s="609"/>
      <c r="DN32" s="609"/>
      <c r="DO32" s="609"/>
      <c r="DP32" s="609"/>
      <c r="DQ32" s="609"/>
      <c r="DR32" s="609"/>
      <c r="DS32" s="609"/>
      <c r="DT32" s="609"/>
      <c r="DU32" s="609"/>
      <c r="DV32" s="610"/>
      <c r="DW32" s="611" t="s">
        <v>122</v>
      </c>
      <c r="DX32" s="623"/>
      <c r="DY32" s="623"/>
      <c r="DZ32" s="623"/>
      <c r="EA32" s="623"/>
      <c r="EB32" s="623"/>
      <c r="EC32" s="635"/>
    </row>
    <row r="33" spans="2:133" ht="11.25" customHeight="1" x14ac:dyDescent="0.15">
      <c r="B33" s="605" t="s">
        <v>305</v>
      </c>
      <c r="C33" s="606"/>
      <c r="D33" s="606"/>
      <c r="E33" s="606"/>
      <c r="F33" s="606"/>
      <c r="G33" s="606"/>
      <c r="H33" s="606"/>
      <c r="I33" s="606"/>
      <c r="J33" s="606"/>
      <c r="K33" s="606"/>
      <c r="L33" s="606"/>
      <c r="M33" s="606"/>
      <c r="N33" s="606"/>
      <c r="O33" s="606"/>
      <c r="P33" s="606"/>
      <c r="Q33" s="607"/>
      <c r="R33" s="608">
        <v>80459</v>
      </c>
      <c r="S33" s="609"/>
      <c r="T33" s="609"/>
      <c r="U33" s="609"/>
      <c r="V33" s="609"/>
      <c r="W33" s="609"/>
      <c r="X33" s="609"/>
      <c r="Y33" s="610"/>
      <c r="Z33" s="646">
        <v>1.3</v>
      </c>
      <c r="AA33" s="646"/>
      <c r="AB33" s="646"/>
      <c r="AC33" s="646"/>
      <c r="AD33" s="647">
        <v>31222</v>
      </c>
      <c r="AE33" s="647"/>
      <c r="AF33" s="647"/>
      <c r="AG33" s="647"/>
      <c r="AH33" s="647"/>
      <c r="AI33" s="647"/>
      <c r="AJ33" s="647"/>
      <c r="AK33" s="647"/>
      <c r="AL33" s="611">
        <v>0.8</v>
      </c>
      <c r="AM33" s="612"/>
      <c r="AN33" s="612"/>
      <c r="AO33" s="648"/>
      <c r="AP33" s="651"/>
      <c r="AQ33" s="652"/>
      <c r="AR33" s="652"/>
      <c r="AS33" s="652"/>
      <c r="AT33" s="678"/>
      <c r="AU33" s="201"/>
      <c r="AV33" s="201"/>
      <c r="AW33" s="201"/>
      <c r="AX33" s="589" t="s">
        <v>306</v>
      </c>
      <c r="AY33" s="590"/>
      <c r="AZ33" s="590"/>
      <c r="BA33" s="590"/>
      <c r="BB33" s="590"/>
      <c r="BC33" s="590"/>
      <c r="BD33" s="590"/>
      <c r="BE33" s="590"/>
      <c r="BF33" s="591"/>
      <c r="BG33" s="669">
        <v>99.5</v>
      </c>
      <c r="BH33" s="593"/>
      <c r="BI33" s="593"/>
      <c r="BJ33" s="593"/>
      <c r="BK33" s="593"/>
      <c r="BL33" s="593"/>
      <c r="BM33" s="639">
        <v>98.4</v>
      </c>
      <c r="BN33" s="593"/>
      <c r="BO33" s="593"/>
      <c r="BP33" s="593"/>
      <c r="BQ33" s="656"/>
      <c r="BR33" s="669">
        <v>99.5</v>
      </c>
      <c r="BS33" s="593"/>
      <c r="BT33" s="593"/>
      <c r="BU33" s="593"/>
      <c r="BV33" s="593"/>
      <c r="BW33" s="593"/>
      <c r="BX33" s="639">
        <v>98.4</v>
      </c>
      <c r="BY33" s="593"/>
      <c r="BZ33" s="593"/>
      <c r="CA33" s="593"/>
      <c r="CB33" s="656"/>
      <c r="CD33" s="605" t="s">
        <v>307</v>
      </c>
      <c r="CE33" s="606"/>
      <c r="CF33" s="606"/>
      <c r="CG33" s="606"/>
      <c r="CH33" s="606"/>
      <c r="CI33" s="606"/>
      <c r="CJ33" s="606"/>
      <c r="CK33" s="606"/>
      <c r="CL33" s="606"/>
      <c r="CM33" s="606"/>
      <c r="CN33" s="606"/>
      <c r="CO33" s="606"/>
      <c r="CP33" s="606"/>
      <c r="CQ33" s="607"/>
      <c r="CR33" s="608">
        <v>2960516</v>
      </c>
      <c r="CS33" s="621"/>
      <c r="CT33" s="621"/>
      <c r="CU33" s="621"/>
      <c r="CV33" s="621"/>
      <c r="CW33" s="621"/>
      <c r="CX33" s="621"/>
      <c r="CY33" s="622"/>
      <c r="CZ33" s="611">
        <v>49.6</v>
      </c>
      <c r="DA33" s="623"/>
      <c r="DB33" s="623"/>
      <c r="DC33" s="624"/>
      <c r="DD33" s="614">
        <v>2387673</v>
      </c>
      <c r="DE33" s="621"/>
      <c r="DF33" s="621"/>
      <c r="DG33" s="621"/>
      <c r="DH33" s="621"/>
      <c r="DI33" s="621"/>
      <c r="DJ33" s="621"/>
      <c r="DK33" s="622"/>
      <c r="DL33" s="614">
        <v>1216127</v>
      </c>
      <c r="DM33" s="621"/>
      <c r="DN33" s="621"/>
      <c r="DO33" s="621"/>
      <c r="DP33" s="621"/>
      <c r="DQ33" s="621"/>
      <c r="DR33" s="621"/>
      <c r="DS33" s="621"/>
      <c r="DT33" s="621"/>
      <c r="DU33" s="621"/>
      <c r="DV33" s="622"/>
      <c r="DW33" s="611">
        <v>31.8</v>
      </c>
      <c r="DX33" s="623"/>
      <c r="DY33" s="623"/>
      <c r="DZ33" s="623"/>
      <c r="EA33" s="623"/>
      <c r="EB33" s="623"/>
      <c r="EC33" s="635"/>
    </row>
    <row r="34" spans="2:133" ht="11.25" customHeight="1" x14ac:dyDescent="0.15">
      <c r="B34" s="605" t="s">
        <v>308</v>
      </c>
      <c r="C34" s="606"/>
      <c r="D34" s="606"/>
      <c r="E34" s="606"/>
      <c r="F34" s="606"/>
      <c r="G34" s="606"/>
      <c r="H34" s="606"/>
      <c r="I34" s="606"/>
      <c r="J34" s="606"/>
      <c r="K34" s="606"/>
      <c r="L34" s="606"/>
      <c r="M34" s="606"/>
      <c r="N34" s="606"/>
      <c r="O34" s="606"/>
      <c r="P34" s="606"/>
      <c r="Q34" s="607"/>
      <c r="R34" s="608">
        <v>11518</v>
      </c>
      <c r="S34" s="609"/>
      <c r="T34" s="609"/>
      <c r="U34" s="609"/>
      <c r="V34" s="609"/>
      <c r="W34" s="609"/>
      <c r="X34" s="609"/>
      <c r="Y34" s="610"/>
      <c r="Z34" s="646">
        <v>0.2</v>
      </c>
      <c r="AA34" s="646"/>
      <c r="AB34" s="646"/>
      <c r="AC34" s="646"/>
      <c r="AD34" s="647" t="s">
        <v>122</v>
      </c>
      <c r="AE34" s="647"/>
      <c r="AF34" s="647"/>
      <c r="AG34" s="647"/>
      <c r="AH34" s="647"/>
      <c r="AI34" s="647"/>
      <c r="AJ34" s="647"/>
      <c r="AK34" s="647"/>
      <c r="AL34" s="611" t="s">
        <v>122</v>
      </c>
      <c r="AM34" s="612"/>
      <c r="AN34" s="612"/>
      <c r="AO34" s="648"/>
      <c r="AP34" s="202"/>
      <c r="AQ34" s="203"/>
      <c r="AS34" s="200"/>
      <c r="AT34" s="200"/>
      <c r="AU34" s="200"/>
      <c r="AV34" s="200"/>
      <c r="AW34" s="200"/>
      <c r="AX34" s="200"/>
      <c r="AY34" s="200"/>
      <c r="AZ34" s="200"/>
      <c r="BA34" s="200"/>
      <c r="BB34" s="200"/>
      <c r="BC34" s="200"/>
      <c r="BD34" s="200"/>
      <c r="BE34" s="200"/>
      <c r="BF34" s="200"/>
      <c r="BG34" s="203"/>
      <c r="BH34" s="203"/>
      <c r="BI34" s="203"/>
      <c r="BJ34" s="203"/>
      <c r="BK34" s="203"/>
      <c r="BL34" s="203"/>
      <c r="BM34" s="203"/>
      <c r="BN34" s="203"/>
      <c r="BO34" s="203"/>
      <c r="BP34" s="203"/>
      <c r="BQ34" s="203"/>
      <c r="BR34" s="203"/>
      <c r="BS34" s="203"/>
      <c r="BT34" s="203"/>
      <c r="BU34" s="203"/>
      <c r="BV34" s="203"/>
      <c r="BW34" s="203"/>
      <c r="BX34" s="203"/>
      <c r="BY34" s="203"/>
      <c r="BZ34" s="203"/>
      <c r="CA34" s="203"/>
      <c r="CB34" s="203"/>
      <c r="CD34" s="605" t="s">
        <v>309</v>
      </c>
      <c r="CE34" s="606"/>
      <c r="CF34" s="606"/>
      <c r="CG34" s="606"/>
      <c r="CH34" s="606"/>
      <c r="CI34" s="606"/>
      <c r="CJ34" s="606"/>
      <c r="CK34" s="606"/>
      <c r="CL34" s="606"/>
      <c r="CM34" s="606"/>
      <c r="CN34" s="606"/>
      <c r="CO34" s="606"/>
      <c r="CP34" s="606"/>
      <c r="CQ34" s="607"/>
      <c r="CR34" s="608">
        <v>793491</v>
      </c>
      <c r="CS34" s="609"/>
      <c r="CT34" s="609"/>
      <c r="CU34" s="609"/>
      <c r="CV34" s="609"/>
      <c r="CW34" s="609"/>
      <c r="CX34" s="609"/>
      <c r="CY34" s="610"/>
      <c r="CZ34" s="611">
        <v>13.3</v>
      </c>
      <c r="DA34" s="623"/>
      <c r="DB34" s="623"/>
      <c r="DC34" s="624"/>
      <c r="DD34" s="614">
        <v>558196</v>
      </c>
      <c r="DE34" s="609"/>
      <c r="DF34" s="609"/>
      <c r="DG34" s="609"/>
      <c r="DH34" s="609"/>
      <c r="DI34" s="609"/>
      <c r="DJ34" s="609"/>
      <c r="DK34" s="610"/>
      <c r="DL34" s="614">
        <v>465165</v>
      </c>
      <c r="DM34" s="609"/>
      <c r="DN34" s="609"/>
      <c r="DO34" s="609"/>
      <c r="DP34" s="609"/>
      <c r="DQ34" s="609"/>
      <c r="DR34" s="609"/>
      <c r="DS34" s="609"/>
      <c r="DT34" s="609"/>
      <c r="DU34" s="609"/>
      <c r="DV34" s="610"/>
      <c r="DW34" s="611">
        <v>12.2</v>
      </c>
      <c r="DX34" s="623"/>
      <c r="DY34" s="623"/>
      <c r="DZ34" s="623"/>
      <c r="EA34" s="623"/>
      <c r="EB34" s="623"/>
      <c r="EC34" s="635"/>
    </row>
    <row r="35" spans="2:133" ht="11.25" customHeight="1" x14ac:dyDescent="0.15">
      <c r="B35" s="605" t="s">
        <v>310</v>
      </c>
      <c r="C35" s="606"/>
      <c r="D35" s="606"/>
      <c r="E35" s="606"/>
      <c r="F35" s="606"/>
      <c r="G35" s="606"/>
      <c r="H35" s="606"/>
      <c r="I35" s="606"/>
      <c r="J35" s="606"/>
      <c r="K35" s="606"/>
      <c r="L35" s="606"/>
      <c r="M35" s="606"/>
      <c r="N35" s="606"/>
      <c r="O35" s="606"/>
      <c r="P35" s="606"/>
      <c r="Q35" s="607"/>
      <c r="R35" s="608">
        <v>536456</v>
      </c>
      <c r="S35" s="609"/>
      <c r="T35" s="609"/>
      <c r="U35" s="609"/>
      <c r="V35" s="609"/>
      <c r="W35" s="609"/>
      <c r="X35" s="609"/>
      <c r="Y35" s="610"/>
      <c r="Z35" s="646">
        <v>8.5</v>
      </c>
      <c r="AA35" s="646"/>
      <c r="AB35" s="646"/>
      <c r="AC35" s="646"/>
      <c r="AD35" s="647" t="s">
        <v>122</v>
      </c>
      <c r="AE35" s="647"/>
      <c r="AF35" s="647"/>
      <c r="AG35" s="647"/>
      <c r="AH35" s="647"/>
      <c r="AI35" s="647"/>
      <c r="AJ35" s="647"/>
      <c r="AK35" s="647"/>
      <c r="AL35" s="611" t="s">
        <v>122</v>
      </c>
      <c r="AM35" s="612"/>
      <c r="AN35" s="612"/>
      <c r="AO35" s="648"/>
      <c r="AP35" s="204"/>
      <c r="AQ35" s="666" t="s">
        <v>311</v>
      </c>
      <c r="AR35" s="667"/>
      <c r="AS35" s="667"/>
      <c r="AT35" s="667"/>
      <c r="AU35" s="667"/>
      <c r="AV35" s="667"/>
      <c r="AW35" s="667"/>
      <c r="AX35" s="667"/>
      <c r="AY35" s="667"/>
      <c r="AZ35" s="667"/>
      <c r="BA35" s="667"/>
      <c r="BB35" s="667"/>
      <c r="BC35" s="667"/>
      <c r="BD35" s="667"/>
      <c r="BE35" s="667"/>
      <c r="BF35" s="668"/>
      <c r="BG35" s="666" t="s">
        <v>312</v>
      </c>
      <c r="BH35" s="667"/>
      <c r="BI35" s="667"/>
      <c r="BJ35" s="667"/>
      <c r="BK35" s="667"/>
      <c r="BL35" s="667"/>
      <c r="BM35" s="667"/>
      <c r="BN35" s="667"/>
      <c r="BO35" s="667"/>
      <c r="BP35" s="667"/>
      <c r="BQ35" s="667"/>
      <c r="BR35" s="667"/>
      <c r="BS35" s="667"/>
      <c r="BT35" s="667"/>
      <c r="BU35" s="667"/>
      <c r="BV35" s="667"/>
      <c r="BW35" s="667"/>
      <c r="BX35" s="667"/>
      <c r="BY35" s="667"/>
      <c r="BZ35" s="667"/>
      <c r="CA35" s="667"/>
      <c r="CB35" s="668"/>
      <c r="CD35" s="605" t="s">
        <v>313</v>
      </c>
      <c r="CE35" s="606"/>
      <c r="CF35" s="606"/>
      <c r="CG35" s="606"/>
      <c r="CH35" s="606"/>
      <c r="CI35" s="606"/>
      <c r="CJ35" s="606"/>
      <c r="CK35" s="606"/>
      <c r="CL35" s="606"/>
      <c r="CM35" s="606"/>
      <c r="CN35" s="606"/>
      <c r="CO35" s="606"/>
      <c r="CP35" s="606"/>
      <c r="CQ35" s="607"/>
      <c r="CR35" s="608">
        <v>45410</v>
      </c>
      <c r="CS35" s="621"/>
      <c r="CT35" s="621"/>
      <c r="CU35" s="621"/>
      <c r="CV35" s="621"/>
      <c r="CW35" s="621"/>
      <c r="CX35" s="621"/>
      <c r="CY35" s="622"/>
      <c r="CZ35" s="611">
        <v>0.8</v>
      </c>
      <c r="DA35" s="623"/>
      <c r="DB35" s="623"/>
      <c r="DC35" s="624"/>
      <c r="DD35" s="614">
        <v>33409</v>
      </c>
      <c r="DE35" s="621"/>
      <c r="DF35" s="621"/>
      <c r="DG35" s="621"/>
      <c r="DH35" s="621"/>
      <c r="DI35" s="621"/>
      <c r="DJ35" s="621"/>
      <c r="DK35" s="622"/>
      <c r="DL35" s="614">
        <v>33409</v>
      </c>
      <c r="DM35" s="621"/>
      <c r="DN35" s="621"/>
      <c r="DO35" s="621"/>
      <c r="DP35" s="621"/>
      <c r="DQ35" s="621"/>
      <c r="DR35" s="621"/>
      <c r="DS35" s="621"/>
      <c r="DT35" s="621"/>
      <c r="DU35" s="621"/>
      <c r="DV35" s="622"/>
      <c r="DW35" s="611">
        <v>0.9</v>
      </c>
      <c r="DX35" s="623"/>
      <c r="DY35" s="623"/>
      <c r="DZ35" s="623"/>
      <c r="EA35" s="623"/>
      <c r="EB35" s="623"/>
      <c r="EC35" s="635"/>
    </row>
    <row r="36" spans="2:133" ht="11.25" customHeight="1" x14ac:dyDescent="0.15">
      <c r="B36" s="605" t="s">
        <v>314</v>
      </c>
      <c r="C36" s="606"/>
      <c r="D36" s="606"/>
      <c r="E36" s="606"/>
      <c r="F36" s="606"/>
      <c r="G36" s="606"/>
      <c r="H36" s="606"/>
      <c r="I36" s="606"/>
      <c r="J36" s="606"/>
      <c r="K36" s="606"/>
      <c r="L36" s="606"/>
      <c r="M36" s="606"/>
      <c r="N36" s="606"/>
      <c r="O36" s="606"/>
      <c r="P36" s="606"/>
      <c r="Q36" s="607"/>
      <c r="R36" s="608">
        <v>196107</v>
      </c>
      <c r="S36" s="609"/>
      <c r="T36" s="609"/>
      <c r="U36" s="609"/>
      <c r="V36" s="609"/>
      <c r="W36" s="609"/>
      <c r="X36" s="609"/>
      <c r="Y36" s="610"/>
      <c r="Z36" s="646">
        <v>3.1</v>
      </c>
      <c r="AA36" s="646"/>
      <c r="AB36" s="646"/>
      <c r="AC36" s="646"/>
      <c r="AD36" s="647" t="s">
        <v>122</v>
      </c>
      <c r="AE36" s="647"/>
      <c r="AF36" s="647"/>
      <c r="AG36" s="647"/>
      <c r="AH36" s="647"/>
      <c r="AI36" s="647"/>
      <c r="AJ36" s="647"/>
      <c r="AK36" s="647"/>
      <c r="AL36" s="611" t="s">
        <v>122</v>
      </c>
      <c r="AM36" s="612"/>
      <c r="AN36" s="612"/>
      <c r="AO36" s="648"/>
      <c r="AP36" s="204"/>
      <c r="AQ36" s="657" t="s">
        <v>315</v>
      </c>
      <c r="AR36" s="658"/>
      <c r="AS36" s="658"/>
      <c r="AT36" s="658"/>
      <c r="AU36" s="658"/>
      <c r="AV36" s="658"/>
      <c r="AW36" s="658"/>
      <c r="AX36" s="658"/>
      <c r="AY36" s="659"/>
      <c r="AZ36" s="660">
        <v>522220</v>
      </c>
      <c r="BA36" s="661"/>
      <c r="BB36" s="661"/>
      <c r="BC36" s="661"/>
      <c r="BD36" s="661"/>
      <c r="BE36" s="661"/>
      <c r="BF36" s="662"/>
      <c r="BG36" s="663" t="s">
        <v>316</v>
      </c>
      <c r="BH36" s="664"/>
      <c r="BI36" s="664"/>
      <c r="BJ36" s="664"/>
      <c r="BK36" s="664"/>
      <c r="BL36" s="664"/>
      <c r="BM36" s="664"/>
      <c r="BN36" s="664"/>
      <c r="BO36" s="664"/>
      <c r="BP36" s="664"/>
      <c r="BQ36" s="664"/>
      <c r="BR36" s="664"/>
      <c r="BS36" s="664"/>
      <c r="BT36" s="664"/>
      <c r="BU36" s="665"/>
      <c r="BV36" s="660">
        <v>10357</v>
      </c>
      <c r="BW36" s="661"/>
      <c r="BX36" s="661"/>
      <c r="BY36" s="661"/>
      <c r="BZ36" s="661"/>
      <c r="CA36" s="661"/>
      <c r="CB36" s="662"/>
      <c r="CD36" s="605" t="s">
        <v>317</v>
      </c>
      <c r="CE36" s="606"/>
      <c r="CF36" s="606"/>
      <c r="CG36" s="606"/>
      <c r="CH36" s="606"/>
      <c r="CI36" s="606"/>
      <c r="CJ36" s="606"/>
      <c r="CK36" s="606"/>
      <c r="CL36" s="606"/>
      <c r="CM36" s="606"/>
      <c r="CN36" s="606"/>
      <c r="CO36" s="606"/>
      <c r="CP36" s="606"/>
      <c r="CQ36" s="607"/>
      <c r="CR36" s="608">
        <v>876296</v>
      </c>
      <c r="CS36" s="609"/>
      <c r="CT36" s="609"/>
      <c r="CU36" s="609"/>
      <c r="CV36" s="609"/>
      <c r="CW36" s="609"/>
      <c r="CX36" s="609"/>
      <c r="CY36" s="610"/>
      <c r="CZ36" s="611">
        <v>14.7</v>
      </c>
      <c r="DA36" s="623"/>
      <c r="DB36" s="623"/>
      <c r="DC36" s="624"/>
      <c r="DD36" s="614">
        <v>638004</v>
      </c>
      <c r="DE36" s="609"/>
      <c r="DF36" s="609"/>
      <c r="DG36" s="609"/>
      <c r="DH36" s="609"/>
      <c r="DI36" s="609"/>
      <c r="DJ36" s="609"/>
      <c r="DK36" s="610"/>
      <c r="DL36" s="614">
        <v>379561</v>
      </c>
      <c r="DM36" s="609"/>
      <c r="DN36" s="609"/>
      <c r="DO36" s="609"/>
      <c r="DP36" s="609"/>
      <c r="DQ36" s="609"/>
      <c r="DR36" s="609"/>
      <c r="DS36" s="609"/>
      <c r="DT36" s="609"/>
      <c r="DU36" s="609"/>
      <c r="DV36" s="610"/>
      <c r="DW36" s="611">
        <v>9.9</v>
      </c>
      <c r="DX36" s="623"/>
      <c r="DY36" s="623"/>
      <c r="DZ36" s="623"/>
      <c r="EA36" s="623"/>
      <c r="EB36" s="623"/>
      <c r="EC36" s="635"/>
    </row>
    <row r="37" spans="2:133" ht="11.25" customHeight="1" x14ac:dyDescent="0.15">
      <c r="B37" s="605" t="s">
        <v>318</v>
      </c>
      <c r="C37" s="606"/>
      <c r="D37" s="606"/>
      <c r="E37" s="606"/>
      <c r="F37" s="606"/>
      <c r="G37" s="606"/>
      <c r="H37" s="606"/>
      <c r="I37" s="606"/>
      <c r="J37" s="606"/>
      <c r="K37" s="606"/>
      <c r="L37" s="606"/>
      <c r="M37" s="606"/>
      <c r="N37" s="606"/>
      <c r="O37" s="606"/>
      <c r="P37" s="606"/>
      <c r="Q37" s="607"/>
      <c r="R37" s="608">
        <v>80415</v>
      </c>
      <c r="S37" s="609"/>
      <c r="T37" s="609"/>
      <c r="U37" s="609"/>
      <c r="V37" s="609"/>
      <c r="W37" s="609"/>
      <c r="X37" s="609"/>
      <c r="Y37" s="610"/>
      <c r="Z37" s="646">
        <v>1.3</v>
      </c>
      <c r="AA37" s="646"/>
      <c r="AB37" s="646"/>
      <c r="AC37" s="646"/>
      <c r="AD37" s="647">
        <v>9417</v>
      </c>
      <c r="AE37" s="647"/>
      <c r="AF37" s="647"/>
      <c r="AG37" s="647"/>
      <c r="AH37" s="647"/>
      <c r="AI37" s="647"/>
      <c r="AJ37" s="647"/>
      <c r="AK37" s="647"/>
      <c r="AL37" s="611">
        <v>0.2</v>
      </c>
      <c r="AM37" s="612"/>
      <c r="AN37" s="612"/>
      <c r="AO37" s="648"/>
      <c r="AQ37" s="641" t="s">
        <v>319</v>
      </c>
      <c r="AR37" s="642"/>
      <c r="AS37" s="642"/>
      <c r="AT37" s="642"/>
      <c r="AU37" s="642"/>
      <c r="AV37" s="642"/>
      <c r="AW37" s="642"/>
      <c r="AX37" s="642"/>
      <c r="AY37" s="643"/>
      <c r="AZ37" s="608">
        <v>123148</v>
      </c>
      <c r="BA37" s="609"/>
      <c r="BB37" s="609"/>
      <c r="BC37" s="609"/>
      <c r="BD37" s="621"/>
      <c r="BE37" s="621"/>
      <c r="BF37" s="644"/>
      <c r="BG37" s="605" t="s">
        <v>320</v>
      </c>
      <c r="BH37" s="606"/>
      <c r="BI37" s="606"/>
      <c r="BJ37" s="606"/>
      <c r="BK37" s="606"/>
      <c r="BL37" s="606"/>
      <c r="BM37" s="606"/>
      <c r="BN37" s="606"/>
      <c r="BO37" s="606"/>
      <c r="BP37" s="606"/>
      <c r="BQ37" s="606"/>
      <c r="BR37" s="606"/>
      <c r="BS37" s="606"/>
      <c r="BT37" s="606"/>
      <c r="BU37" s="607"/>
      <c r="BV37" s="608">
        <v>-2223</v>
      </c>
      <c r="BW37" s="609"/>
      <c r="BX37" s="609"/>
      <c r="BY37" s="609"/>
      <c r="BZ37" s="609"/>
      <c r="CA37" s="609"/>
      <c r="CB37" s="645"/>
      <c r="CD37" s="605" t="s">
        <v>321</v>
      </c>
      <c r="CE37" s="606"/>
      <c r="CF37" s="606"/>
      <c r="CG37" s="606"/>
      <c r="CH37" s="606"/>
      <c r="CI37" s="606"/>
      <c r="CJ37" s="606"/>
      <c r="CK37" s="606"/>
      <c r="CL37" s="606"/>
      <c r="CM37" s="606"/>
      <c r="CN37" s="606"/>
      <c r="CO37" s="606"/>
      <c r="CP37" s="606"/>
      <c r="CQ37" s="607"/>
      <c r="CR37" s="608">
        <v>204884</v>
      </c>
      <c r="CS37" s="621"/>
      <c r="CT37" s="621"/>
      <c r="CU37" s="621"/>
      <c r="CV37" s="621"/>
      <c r="CW37" s="621"/>
      <c r="CX37" s="621"/>
      <c r="CY37" s="622"/>
      <c r="CZ37" s="611">
        <v>3.4</v>
      </c>
      <c r="DA37" s="623"/>
      <c r="DB37" s="623"/>
      <c r="DC37" s="624"/>
      <c r="DD37" s="614">
        <v>201061</v>
      </c>
      <c r="DE37" s="621"/>
      <c r="DF37" s="621"/>
      <c r="DG37" s="621"/>
      <c r="DH37" s="621"/>
      <c r="DI37" s="621"/>
      <c r="DJ37" s="621"/>
      <c r="DK37" s="622"/>
      <c r="DL37" s="614">
        <v>201061</v>
      </c>
      <c r="DM37" s="621"/>
      <c r="DN37" s="621"/>
      <c r="DO37" s="621"/>
      <c r="DP37" s="621"/>
      <c r="DQ37" s="621"/>
      <c r="DR37" s="621"/>
      <c r="DS37" s="621"/>
      <c r="DT37" s="621"/>
      <c r="DU37" s="621"/>
      <c r="DV37" s="622"/>
      <c r="DW37" s="611">
        <v>5.3</v>
      </c>
      <c r="DX37" s="623"/>
      <c r="DY37" s="623"/>
      <c r="DZ37" s="623"/>
      <c r="EA37" s="623"/>
      <c r="EB37" s="623"/>
      <c r="EC37" s="635"/>
    </row>
    <row r="38" spans="2:133" ht="11.25" customHeight="1" x14ac:dyDescent="0.15">
      <c r="B38" s="605" t="s">
        <v>322</v>
      </c>
      <c r="C38" s="606"/>
      <c r="D38" s="606"/>
      <c r="E38" s="606"/>
      <c r="F38" s="606"/>
      <c r="G38" s="606"/>
      <c r="H38" s="606"/>
      <c r="I38" s="606"/>
      <c r="J38" s="606"/>
      <c r="K38" s="606"/>
      <c r="L38" s="606"/>
      <c r="M38" s="606"/>
      <c r="N38" s="606"/>
      <c r="O38" s="606"/>
      <c r="P38" s="606"/>
      <c r="Q38" s="607"/>
      <c r="R38" s="608">
        <v>360200</v>
      </c>
      <c r="S38" s="609"/>
      <c r="T38" s="609"/>
      <c r="U38" s="609"/>
      <c r="V38" s="609"/>
      <c r="W38" s="609"/>
      <c r="X38" s="609"/>
      <c r="Y38" s="610"/>
      <c r="Z38" s="646">
        <v>5.7</v>
      </c>
      <c r="AA38" s="646"/>
      <c r="AB38" s="646"/>
      <c r="AC38" s="646"/>
      <c r="AD38" s="647" t="s">
        <v>122</v>
      </c>
      <c r="AE38" s="647"/>
      <c r="AF38" s="647"/>
      <c r="AG38" s="647"/>
      <c r="AH38" s="647"/>
      <c r="AI38" s="647"/>
      <c r="AJ38" s="647"/>
      <c r="AK38" s="647"/>
      <c r="AL38" s="611" t="s">
        <v>122</v>
      </c>
      <c r="AM38" s="612"/>
      <c r="AN38" s="612"/>
      <c r="AO38" s="648"/>
      <c r="AQ38" s="641" t="s">
        <v>323</v>
      </c>
      <c r="AR38" s="642"/>
      <c r="AS38" s="642"/>
      <c r="AT38" s="642"/>
      <c r="AU38" s="642"/>
      <c r="AV38" s="642"/>
      <c r="AW38" s="642"/>
      <c r="AX38" s="642"/>
      <c r="AY38" s="643"/>
      <c r="AZ38" s="608" t="s">
        <v>122</v>
      </c>
      <c r="BA38" s="609"/>
      <c r="BB38" s="609"/>
      <c r="BC38" s="609"/>
      <c r="BD38" s="621"/>
      <c r="BE38" s="621"/>
      <c r="BF38" s="644"/>
      <c r="BG38" s="605" t="s">
        <v>324</v>
      </c>
      <c r="BH38" s="606"/>
      <c r="BI38" s="606"/>
      <c r="BJ38" s="606"/>
      <c r="BK38" s="606"/>
      <c r="BL38" s="606"/>
      <c r="BM38" s="606"/>
      <c r="BN38" s="606"/>
      <c r="BO38" s="606"/>
      <c r="BP38" s="606"/>
      <c r="BQ38" s="606"/>
      <c r="BR38" s="606"/>
      <c r="BS38" s="606"/>
      <c r="BT38" s="606"/>
      <c r="BU38" s="607"/>
      <c r="BV38" s="608">
        <v>556</v>
      </c>
      <c r="BW38" s="609"/>
      <c r="BX38" s="609"/>
      <c r="BY38" s="609"/>
      <c r="BZ38" s="609"/>
      <c r="CA38" s="609"/>
      <c r="CB38" s="645"/>
      <c r="CD38" s="605" t="s">
        <v>325</v>
      </c>
      <c r="CE38" s="606"/>
      <c r="CF38" s="606"/>
      <c r="CG38" s="606"/>
      <c r="CH38" s="606"/>
      <c r="CI38" s="606"/>
      <c r="CJ38" s="606"/>
      <c r="CK38" s="606"/>
      <c r="CL38" s="606"/>
      <c r="CM38" s="606"/>
      <c r="CN38" s="606"/>
      <c r="CO38" s="606"/>
      <c r="CP38" s="606"/>
      <c r="CQ38" s="607"/>
      <c r="CR38" s="608">
        <v>399072</v>
      </c>
      <c r="CS38" s="609"/>
      <c r="CT38" s="609"/>
      <c r="CU38" s="609"/>
      <c r="CV38" s="609"/>
      <c r="CW38" s="609"/>
      <c r="CX38" s="609"/>
      <c r="CY38" s="610"/>
      <c r="CZ38" s="611">
        <v>6.7</v>
      </c>
      <c r="DA38" s="623"/>
      <c r="DB38" s="623"/>
      <c r="DC38" s="624"/>
      <c r="DD38" s="614">
        <v>337992</v>
      </c>
      <c r="DE38" s="609"/>
      <c r="DF38" s="609"/>
      <c r="DG38" s="609"/>
      <c r="DH38" s="609"/>
      <c r="DI38" s="609"/>
      <c r="DJ38" s="609"/>
      <c r="DK38" s="610"/>
      <c r="DL38" s="614">
        <v>337992</v>
      </c>
      <c r="DM38" s="609"/>
      <c r="DN38" s="609"/>
      <c r="DO38" s="609"/>
      <c r="DP38" s="609"/>
      <c r="DQ38" s="609"/>
      <c r="DR38" s="609"/>
      <c r="DS38" s="609"/>
      <c r="DT38" s="609"/>
      <c r="DU38" s="609"/>
      <c r="DV38" s="610"/>
      <c r="DW38" s="611">
        <v>8.8000000000000007</v>
      </c>
      <c r="DX38" s="623"/>
      <c r="DY38" s="623"/>
      <c r="DZ38" s="623"/>
      <c r="EA38" s="623"/>
      <c r="EB38" s="623"/>
      <c r="EC38" s="635"/>
    </row>
    <row r="39" spans="2:133" ht="11.25" customHeight="1" x14ac:dyDescent="0.15">
      <c r="B39" s="605" t="s">
        <v>326</v>
      </c>
      <c r="C39" s="606"/>
      <c r="D39" s="606"/>
      <c r="E39" s="606"/>
      <c r="F39" s="606"/>
      <c r="G39" s="606"/>
      <c r="H39" s="606"/>
      <c r="I39" s="606"/>
      <c r="J39" s="606"/>
      <c r="K39" s="606"/>
      <c r="L39" s="606"/>
      <c r="M39" s="606"/>
      <c r="N39" s="606"/>
      <c r="O39" s="606"/>
      <c r="P39" s="606"/>
      <c r="Q39" s="607"/>
      <c r="R39" s="608" t="s">
        <v>122</v>
      </c>
      <c r="S39" s="609"/>
      <c r="T39" s="609"/>
      <c r="U39" s="609"/>
      <c r="V39" s="609"/>
      <c r="W39" s="609"/>
      <c r="X39" s="609"/>
      <c r="Y39" s="610"/>
      <c r="Z39" s="646" t="s">
        <v>122</v>
      </c>
      <c r="AA39" s="646"/>
      <c r="AB39" s="646"/>
      <c r="AC39" s="646"/>
      <c r="AD39" s="647" t="s">
        <v>122</v>
      </c>
      <c r="AE39" s="647"/>
      <c r="AF39" s="647"/>
      <c r="AG39" s="647"/>
      <c r="AH39" s="647"/>
      <c r="AI39" s="647"/>
      <c r="AJ39" s="647"/>
      <c r="AK39" s="647"/>
      <c r="AL39" s="611" t="s">
        <v>122</v>
      </c>
      <c r="AM39" s="612"/>
      <c r="AN39" s="612"/>
      <c r="AO39" s="648"/>
      <c r="AQ39" s="641" t="s">
        <v>327</v>
      </c>
      <c r="AR39" s="642"/>
      <c r="AS39" s="642"/>
      <c r="AT39" s="642"/>
      <c r="AU39" s="642"/>
      <c r="AV39" s="642"/>
      <c r="AW39" s="642"/>
      <c r="AX39" s="642"/>
      <c r="AY39" s="643"/>
      <c r="AZ39" s="608" t="s">
        <v>122</v>
      </c>
      <c r="BA39" s="609"/>
      <c r="BB39" s="609"/>
      <c r="BC39" s="609"/>
      <c r="BD39" s="621"/>
      <c r="BE39" s="621"/>
      <c r="BF39" s="644"/>
      <c r="BG39" s="605" t="s">
        <v>328</v>
      </c>
      <c r="BH39" s="606"/>
      <c r="BI39" s="606"/>
      <c r="BJ39" s="606"/>
      <c r="BK39" s="606"/>
      <c r="BL39" s="606"/>
      <c r="BM39" s="606"/>
      <c r="BN39" s="606"/>
      <c r="BO39" s="606"/>
      <c r="BP39" s="606"/>
      <c r="BQ39" s="606"/>
      <c r="BR39" s="606"/>
      <c r="BS39" s="606"/>
      <c r="BT39" s="606"/>
      <c r="BU39" s="607"/>
      <c r="BV39" s="608">
        <v>751</v>
      </c>
      <c r="BW39" s="609"/>
      <c r="BX39" s="609"/>
      <c r="BY39" s="609"/>
      <c r="BZ39" s="609"/>
      <c r="CA39" s="609"/>
      <c r="CB39" s="645"/>
      <c r="CD39" s="605" t="s">
        <v>329</v>
      </c>
      <c r="CE39" s="606"/>
      <c r="CF39" s="606"/>
      <c r="CG39" s="606"/>
      <c r="CH39" s="606"/>
      <c r="CI39" s="606"/>
      <c r="CJ39" s="606"/>
      <c r="CK39" s="606"/>
      <c r="CL39" s="606"/>
      <c r="CM39" s="606"/>
      <c r="CN39" s="606"/>
      <c r="CO39" s="606"/>
      <c r="CP39" s="606"/>
      <c r="CQ39" s="607"/>
      <c r="CR39" s="608">
        <v>792659</v>
      </c>
      <c r="CS39" s="621"/>
      <c r="CT39" s="621"/>
      <c r="CU39" s="621"/>
      <c r="CV39" s="621"/>
      <c r="CW39" s="621"/>
      <c r="CX39" s="621"/>
      <c r="CY39" s="622"/>
      <c r="CZ39" s="611">
        <v>13.3</v>
      </c>
      <c r="DA39" s="623"/>
      <c r="DB39" s="623"/>
      <c r="DC39" s="624"/>
      <c r="DD39" s="614">
        <v>766484</v>
      </c>
      <c r="DE39" s="621"/>
      <c r="DF39" s="621"/>
      <c r="DG39" s="621"/>
      <c r="DH39" s="621"/>
      <c r="DI39" s="621"/>
      <c r="DJ39" s="621"/>
      <c r="DK39" s="622"/>
      <c r="DL39" s="614" t="s">
        <v>122</v>
      </c>
      <c r="DM39" s="621"/>
      <c r="DN39" s="621"/>
      <c r="DO39" s="621"/>
      <c r="DP39" s="621"/>
      <c r="DQ39" s="621"/>
      <c r="DR39" s="621"/>
      <c r="DS39" s="621"/>
      <c r="DT39" s="621"/>
      <c r="DU39" s="621"/>
      <c r="DV39" s="622"/>
      <c r="DW39" s="611" t="s">
        <v>122</v>
      </c>
      <c r="DX39" s="623"/>
      <c r="DY39" s="623"/>
      <c r="DZ39" s="623"/>
      <c r="EA39" s="623"/>
      <c r="EB39" s="623"/>
      <c r="EC39" s="635"/>
    </row>
    <row r="40" spans="2:133" ht="11.25" customHeight="1" x14ac:dyDescent="0.15">
      <c r="B40" s="605" t="s">
        <v>330</v>
      </c>
      <c r="C40" s="606"/>
      <c r="D40" s="606"/>
      <c r="E40" s="606"/>
      <c r="F40" s="606"/>
      <c r="G40" s="606"/>
      <c r="H40" s="606"/>
      <c r="I40" s="606"/>
      <c r="J40" s="606"/>
      <c r="K40" s="606"/>
      <c r="L40" s="606"/>
      <c r="M40" s="606"/>
      <c r="N40" s="606"/>
      <c r="O40" s="606"/>
      <c r="P40" s="606"/>
      <c r="Q40" s="607"/>
      <c r="R40" s="608">
        <v>6600</v>
      </c>
      <c r="S40" s="609"/>
      <c r="T40" s="609"/>
      <c r="U40" s="609"/>
      <c r="V40" s="609"/>
      <c r="W40" s="609"/>
      <c r="X40" s="609"/>
      <c r="Y40" s="610"/>
      <c r="Z40" s="646">
        <v>0.1</v>
      </c>
      <c r="AA40" s="646"/>
      <c r="AB40" s="646"/>
      <c r="AC40" s="646"/>
      <c r="AD40" s="647" t="s">
        <v>122</v>
      </c>
      <c r="AE40" s="647"/>
      <c r="AF40" s="647"/>
      <c r="AG40" s="647"/>
      <c r="AH40" s="647"/>
      <c r="AI40" s="647"/>
      <c r="AJ40" s="647"/>
      <c r="AK40" s="647"/>
      <c r="AL40" s="611" t="s">
        <v>122</v>
      </c>
      <c r="AM40" s="612"/>
      <c r="AN40" s="612"/>
      <c r="AO40" s="648"/>
      <c r="AQ40" s="641" t="s">
        <v>331</v>
      </c>
      <c r="AR40" s="642"/>
      <c r="AS40" s="642"/>
      <c r="AT40" s="642"/>
      <c r="AU40" s="642"/>
      <c r="AV40" s="642"/>
      <c r="AW40" s="642"/>
      <c r="AX40" s="642"/>
      <c r="AY40" s="643"/>
      <c r="AZ40" s="608" t="s">
        <v>122</v>
      </c>
      <c r="BA40" s="609"/>
      <c r="BB40" s="609"/>
      <c r="BC40" s="609"/>
      <c r="BD40" s="621"/>
      <c r="BE40" s="621"/>
      <c r="BF40" s="644"/>
      <c r="BG40" s="649" t="s">
        <v>332</v>
      </c>
      <c r="BH40" s="650"/>
      <c r="BI40" s="650"/>
      <c r="BJ40" s="650"/>
      <c r="BK40" s="650"/>
      <c r="BL40" s="205"/>
      <c r="BM40" s="606" t="s">
        <v>333</v>
      </c>
      <c r="BN40" s="606"/>
      <c r="BO40" s="606"/>
      <c r="BP40" s="606"/>
      <c r="BQ40" s="606"/>
      <c r="BR40" s="606"/>
      <c r="BS40" s="606"/>
      <c r="BT40" s="606"/>
      <c r="BU40" s="607"/>
      <c r="BV40" s="608">
        <v>79</v>
      </c>
      <c r="BW40" s="609"/>
      <c r="BX40" s="609"/>
      <c r="BY40" s="609"/>
      <c r="BZ40" s="609"/>
      <c r="CA40" s="609"/>
      <c r="CB40" s="645"/>
      <c r="CD40" s="605" t="s">
        <v>334</v>
      </c>
      <c r="CE40" s="606"/>
      <c r="CF40" s="606"/>
      <c r="CG40" s="606"/>
      <c r="CH40" s="606"/>
      <c r="CI40" s="606"/>
      <c r="CJ40" s="606"/>
      <c r="CK40" s="606"/>
      <c r="CL40" s="606"/>
      <c r="CM40" s="606"/>
      <c r="CN40" s="606"/>
      <c r="CO40" s="606"/>
      <c r="CP40" s="606"/>
      <c r="CQ40" s="607"/>
      <c r="CR40" s="608">
        <v>53588</v>
      </c>
      <c r="CS40" s="609"/>
      <c r="CT40" s="609"/>
      <c r="CU40" s="609"/>
      <c r="CV40" s="609"/>
      <c r="CW40" s="609"/>
      <c r="CX40" s="609"/>
      <c r="CY40" s="610"/>
      <c r="CZ40" s="611">
        <v>0.9</v>
      </c>
      <c r="DA40" s="623"/>
      <c r="DB40" s="623"/>
      <c r="DC40" s="624"/>
      <c r="DD40" s="614">
        <v>53588</v>
      </c>
      <c r="DE40" s="609"/>
      <c r="DF40" s="609"/>
      <c r="DG40" s="609"/>
      <c r="DH40" s="609"/>
      <c r="DI40" s="609"/>
      <c r="DJ40" s="609"/>
      <c r="DK40" s="610"/>
      <c r="DL40" s="614" t="s">
        <v>122</v>
      </c>
      <c r="DM40" s="609"/>
      <c r="DN40" s="609"/>
      <c r="DO40" s="609"/>
      <c r="DP40" s="609"/>
      <c r="DQ40" s="609"/>
      <c r="DR40" s="609"/>
      <c r="DS40" s="609"/>
      <c r="DT40" s="609"/>
      <c r="DU40" s="609"/>
      <c r="DV40" s="610"/>
      <c r="DW40" s="611" t="s">
        <v>122</v>
      </c>
      <c r="DX40" s="623"/>
      <c r="DY40" s="623"/>
      <c r="DZ40" s="623"/>
      <c r="EA40" s="623"/>
      <c r="EB40" s="623"/>
      <c r="EC40" s="635"/>
    </row>
    <row r="41" spans="2:133" ht="11.25" customHeight="1" x14ac:dyDescent="0.15">
      <c r="B41" s="589" t="s">
        <v>335</v>
      </c>
      <c r="C41" s="590"/>
      <c r="D41" s="590"/>
      <c r="E41" s="590"/>
      <c r="F41" s="590"/>
      <c r="G41" s="590"/>
      <c r="H41" s="590"/>
      <c r="I41" s="590"/>
      <c r="J41" s="590"/>
      <c r="K41" s="590"/>
      <c r="L41" s="590"/>
      <c r="M41" s="590"/>
      <c r="N41" s="590"/>
      <c r="O41" s="590"/>
      <c r="P41" s="590"/>
      <c r="Q41" s="591"/>
      <c r="R41" s="592">
        <v>6276723</v>
      </c>
      <c r="S41" s="633"/>
      <c r="T41" s="633"/>
      <c r="U41" s="633"/>
      <c r="V41" s="633"/>
      <c r="W41" s="633"/>
      <c r="X41" s="633"/>
      <c r="Y41" s="636"/>
      <c r="Z41" s="637">
        <v>100</v>
      </c>
      <c r="AA41" s="637"/>
      <c r="AB41" s="637"/>
      <c r="AC41" s="637"/>
      <c r="AD41" s="638">
        <v>3819480</v>
      </c>
      <c r="AE41" s="638"/>
      <c r="AF41" s="638"/>
      <c r="AG41" s="638"/>
      <c r="AH41" s="638"/>
      <c r="AI41" s="638"/>
      <c r="AJ41" s="638"/>
      <c r="AK41" s="638"/>
      <c r="AL41" s="595">
        <v>100</v>
      </c>
      <c r="AM41" s="639"/>
      <c r="AN41" s="639"/>
      <c r="AO41" s="640"/>
      <c r="AQ41" s="641" t="s">
        <v>336</v>
      </c>
      <c r="AR41" s="642"/>
      <c r="AS41" s="642"/>
      <c r="AT41" s="642"/>
      <c r="AU41" s="642"/>
      <c r="AV41" s="642"/>
      <c r="AW41" s="642"/>
      <c r="AX41" s="642"/>
      <c r="AY41" s="643"/>
      <c r="AZ41" s="608">
        <v>78907</v>
      </c>
      <c r="BA41" s="609"/>
      <c r="BB41" s="609"/>
      <c r="BC41" s="609"/>
      <c r="BD41" s="621"/>
      <c r="BE41" s="621"/>
      <c r="BF41" s="644"/>
      <c r="BG41" s="649"/>
      <c r="BH41" s="650"/>
      <c r="BI41" s="650"/>
      <c r="BJ41" s="650"/>
      <c r="BK41" s="650"/>
      <c r="BL41" s="205"/>
      <c r="BM41" s="606" t="s">
        <v>337</v>
      </c>
      <c r="BN41" s="606"/>
      <c r="BO41" s="606"/>
      <c r="BP41" s="606"/>
      <c r="BQ41" s="606"/>
      <c r="BR41" s="606"/>
      <c r="BS41" s="606"/>
      <c r="BT41" s="606"/>
      <c r="BU41" s="607"/>
      <c r="BV41" s="608">
        <v>3</v>
      </c>
      <c r="BW41" s="609"/>
      <c r="BX41" s="609"/>
      <c r="BY41" s="609"/>
      <c r="BZ41" s="609"/>
      <c r="CA41" s="609"/>
      <c r="CB41" s="645"/>
      <c r="CD41" s="605" t="s">
        <v>338</v>
      </c>
      <c r="CE41" s="606"/>
      <c r="CF41" s="606"/>
      <c r="CG41" s="606"/>
      <c r="CH41" s="606"/>
      <c r="CI41" s="606"/>
      <c r="CJ41" s="606"/>
      <c r="CK41" s="606"/>
      <c r="CL41" s="606"/>
      <c r="CM41" s="606"/>
      <c r="CN41" s="606"/>
      <c r="CO41" s="606"/>
      <c r="CP41" s="606"/>
      <c r="CQ41" s="607"/>
      <c r="CR41" s="608" t="s">
        <v>122</v>
      </c>
      <c r="CS41" s="621"/>
      <c r="CT41" s="621"/>
      <c r="CU41" s="621"/>
      <c r="CV41" s="621"/>
      <c r="CW41" s="621"/>
      <c r="CX41" s="621"/>
      <c r="CY41" s="622"/>
      <c r="CZ41" s="611" t="s">
        <v>122</v>
      </c>
      <c r="DA41" s="623"/>
      <c r="DB41" s="623"/>
      <c r="DC41" s="624"/>
      <c r="DD41" s="614" t="s">
        <v>122</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15">
      <c r="AQ42" s="653" t="s">
        <v>339</v>
      </c>
      <c r="AR42" s="654"/>
      <c r="AS42" s="654"/>
      <c r="AT42" s="654"/>
      <c r="AU42" s="654"/>
      <c r="AV42" s="654"/>
      <c r="AW42" s="654"/>
      <c r="AX42" s="654"/>
      <c r="AY42" s="655"/>
      <c r="AZ42" s="592">
        <v>320165</v>
      </c>
      <c r="BA42" s="633"/>
      <c r="BB42" s="633"/>
      <c r="BC42" s="633"/>
      <c r="BD42" s="593"/>
      <c r="BE42" s="593"/>
      <c r="BF42" s="656"/>
      <c r="BG42" s="651"/>
      <c r="BH42" s="652"/>
      <c r="BI42" s="652"/>
      <c r="BJ42" s="652"/>
      <c r="BK42" s="652"/>
      <c r="BL42" s="206"/>
      <c r="BM42" s="590" t="s">
        <v>340</v>
      </c>
      <c r="BN42" s="590"/>
      <c r="BO42" s="590"/>
      <c r="BP42" s="590"/>
      <c r="BQ42" s="590"/>
      <c r="BR42" s="590"/>
      <c r="BS42" s="590"/>
      <c r="BT42" s="590"/>
      <c r="BU42" s="591"/>
      <c r="BV42" s="592">
        <v>523</v>
      </c>
      <c r="BW42" s="633"/>
      <c r="BX42" s="633"/>
      <c r="BY42" s="633"/>
      <c r="BZ42" s="633"/>
      <c r="CA42" s="633"/>
      <c r="CB42" s="634"/>
      <c r="CD42" s="605" t="s">
        <v>341</v>
      </c>
      <c r="CE42" s="606"/>
      <c r="CF42" s="606"/>
      <c r="CG42" s="606"/>
      <c r="CH42" s="606"/>
      <c r="CI42" s="606"/>
      <c r="CJ42" s="606"/>
      <c r="CK42" s="606"/>
      <c r="CL42" s="606"/>
      <c r="CM42" s="606"/>
      <c r="CN42" s="606"/>
      <c r="CO42" s="606"/>
      <c r="CP42" s="606"/>
      <c r="CQ42" s="607"/>
      <c r="CR42" s="608">
        <v>890765</v>
      </c>
      <c r="CS42" s="621"/>
      <c r="CT42" s="621"/>
      <c r="CU42" s="621"/>
      <c r="CV42" s="621"/>
      <c r="CW42" s="621"/>
      <c r="CX42" s="621"/>
      <c r="CY42" s="622"/>
      <c r="CZ42" s="611">
        <v>14.9</v>
      </c>
      <c r="DA42" s="623"/>
      <c r="DB42" s="623"/>
      <c r="DC42" s="624"/>
      <c r="DD42" s="614">
        <v>387877</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15">
      <c r="B43" s="196" t="s">
        <v>342</v>
      </c>
      <c r="CD43" s="605" t="s">
        <v>343</v>
      </c>
      <c r="CE43" s="606"/>
      <c r="CF43" s="606"/>
      <c r="CG43" s="606"/>
      <c r="CH43" s="606"/>
      <c r="CI43" s="606"/>
      <c r="CJ43" s="606"/>
      <c r="CK43" s="606"/>
      <c r="CL43" s="606"/>
      <c r="CM43" s="606"/>
      <c r="CN43" s="606"/>
      <c r="CO43" s="606"/>
      <c r="CP43" s="606"/>
      <c r="CQ43" s="607"/>
      <c r="CR43" s="608">
        <v>5690</v>
      </c>
      <c r="CS43" s="621"/>
      <c r="CT43" s="621"/>
      <c r="CU43" s="621"/>
      <c r="CV43" s="621"/>
      <c r="CW43" s="621"/>
      <c r="CX43" s="621"/>
      <c r="CY43" s="622"/>
      <c r="CZ43" s="611">
        <v>0.1</v>
      </c>
      <c r="DA43" s="623"/>
      <c r="DB43" s="623"/>
      <c r="DC43" s="624"/>
      <c r="DD43" s="614">
        <v>5690</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15">
      <c r="B44" s="625" t="s">
        <v>344</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292</v>
      </c>
      <c r="CE44" s="628"/>
      <c r="CF44" s="605" t="s">
        <v>345</v>
      </c>
      <c r="CG44" s="606"/>
      <c r="CH44" s="606"/>
      <c r="CI44" s="606"/>
      <c r="CJ44" s="606"/>
      <c r="CK44" s="606"/>
      <c r="CL44" s="606"/>
      <c r="CM44" s="606"/>
      <c r="CN44" s="606"/>
      <c r="CO44" s="606"/>
      <c r="CP44" s="606"/>
      <c r="CQ44" s="607"/>
      <c r="CR44" s="608">
        <v>767001</v>
      </c>
      <c r="CS44" s="609"/>
      <c r="CT44" s="609"/>
      <c r="CU44" s="609"/>
      <c r="CV44" s="609"/>
      <c r="CW44" s="609"/>
      <c r="CX44" s="609"/>
      <c r="CY44" s="610"/>
      <c r="CZ44" s="611">
        <v>12.9</v>
      </c>
      <c r="DA44" s="612"/>
      <c r="DB44" s="612"/>
      <c r="DC44" s="613"/>
      <c r="DD44" s="614">
        <v>337569</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15">
      <c r="B45" s="625" t="s">
        <v>346</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347</v>
      </c>
      <c r="CG45" s="606"/>
      <c r="CH45" s="606"/>
      <c r="CI45" s="606"/>
      <c r="CJ45" s="606"/>
      <c r="CK45" s="606"/>
      <c r="CL45" s="606"/>
      <c r="CM45" s="606"/>
      <c r="CN45" s="606"/>
      <c r="CO45" s="606"/>
      <c r="CP45" s="606"/>
      <c r="CQ45" s="607"/>
      <c r="CR45" s="608">
        <v>180463</v>
      </c>
      <c r="CS45" s="621"/>
      <c r="CT45" s="621"/>
      <c r="CU45" s="621"/>
      <c r="CV45" s="621"/>
      <c r="CW45" s="621"/>
      <c r="CX45" s="621"/>
      <c r="CY45" s="622"/>
      <c r="CZ45" s="611">
        <v>3</v>
      </c>
      <c r="DA45" s="623"/>
      <c r="DB45" s="623"/>
      <c r="DC45" s="624"/>
      <c r="DD45" s="614">
        <v>14815</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15">
      <c r="B46" s="207"/>
      <c r="CD46" s="629"/>
      <c r="CE46" s="630"/>
      <c r="CF46" s="605" t="s">
        <v>348</v>
      </c>
      <c r="CG46" s="606"/>
      <c r="CH46" s="606"/>
      <c r="CI46" s="606"/>
      <c r="CJ46" s="606"/>
      <c r="CK46" s="606"/>
      <c r="CL46" s="606"/>
      <c r="CM46" s="606"/>
      <c r="CN46" s="606"/>
      <c r="CO46" s="606"/>
      <c r="CP46" s="606"/>
      <c r="CQ46" s="607"/>
      <c r="CR46" s="608">
        <v>578777</v>
      </c>
      <c r="CS46" s="609"/>
      <c r="CT46" s="609"/>
      <c r="CU46" s="609"/>
      <c r="CV46" s="609"/>
      <c r="CW46" s="609"/>
      <c r="CX46" s="609"/>
      <c r="CY46" s="610"/>
      <c r="CZ46" s="611">
        <v>9.6999999999999993</v>
      </c>
      <c r="DA46" s="612"/>
      <c r="DB46" s="612"/>
      <c r="DC46" s="613"/>
      <c r="DD46" s="614">
        <v>317805</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15">
      <c r="B47" s="207"/>
      <c r="CD47" s="629"/>
      <c r="CE47" s="630"/>
      <c r="CF47" s="605" t="s">
        <v>349</v>
      </c>
      <c r="CG47" s="606"/>
      <c r="CH47" s="606"/>
      <c r="CI47" s="606"/>
      <c r="CJ47" s="606"/>
      <c r="CK47" s="606"/>
      <c r="CL47" s="606"/>
      <c r="CM47" s="606"/>
      <c r="CN47" s="606"/>
      <c r="CO47" s="606"/>
      <c r="CP47" s="606"/>
      <c r="CQ47" s="607"/>
      <c r="CR47" s="608">
        <v>123764</v>
      </c>
      <c r="CS47" s="621"/>
      <c r="CT47" s="621"/>
      <c r="CU47" s="621"/>
      <c r="CV47" s="621"/>
      <c r="CW47" s="621"/>
      <c r="CX47" s="621"/>
      <c r="CY47" s="622"/>
      <c r="CZ47" s="611">
        <v>2.1</v>
      </c>
      <c r="DA47" s="623"/>
      <c r="DB47" s="623"/>
      <c r="DC47" s="624"/>
      <c r="DD47" s="614">
        <v>50308</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x14ac:dyDescent="0.15">
      <c r="B48" s="207"/>
      <c r="CD48" s="631"/>
      <c r="CE48" s="632"/>
      <c r="CF48" s="605" t="s">
        <v>350</v>
      </c>
      <c r="CG48" s="606"/>
      <c r="CH48" s="606"/>
      <c r="CI48" s="606"/>
      <c r="CJ48" s="606"/>
      <c r="CK48" s="606"/>
      <c r="CL48" s="606"/>
      <c r="CM48" s="606"/>
      <c r="CN48" s="606"/>
      <c r="CO48" s="606"/>
      <c r="CP48" s="606"/>
      <c r="CQ48" s="607"/>
      <c r="CR48" s="608" t="s">
        <v>122</v>
      </c>
      <c r="CS48" s="609"/>
      <c r="CT48" s="609"/>
      <c r="CU48" s="609"/>
      <c r="CV48" s="609"/>
      <c r="CW48" s="609"/>
      <c r="CX48" s="609"/>
      <c r="CY48" s="610"/>
      <c r="CZ48" s="611" t="s">
        <v>122</v>
      </c>
      <c r="DA48" s="612"/>
      <c r="DB48" s="612"/>
      <c r="DC48" s="613"/>
      <c r="DD48" s="614" t="s">
        <v>122</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15">
      <c r="B49" s="207"/>
      <c r="CD49" s="589" t="s">
        <v>351</v>
      </c>
      <c r="CE49" s="590"/>
      <c r="CF49" s="590"/>
      <c r="CG49" s="590"/>
      <c r="CH49" s="590"/>
      <c r="CI49" s="590"/>
      <c r="CJ49" s="590"/>
      <c r="CK49" s="590"/>
      <c r="CL49" s="590"/>
      <c r="CM49" s="590"/>
      <c r="CN49" s="590"/>
      <c r="CO49" s="590"/>
      <c r="CP49" s="590"/>
      <c r="CQ49" s="591"/>
      <c r="CR49" s="592">
        <v>5966918</v>
      </c>
      <c r="CS49" s="593"/>
      <c r="CT49" s="593"/>
      <c r="CU49" s="593"/>
      <c r="CV49" s="593"/>
      <c r="CW49" s="593"/>
      <c r="CX49" s="593"/>
      <c r="CY49" s="594"/>
      <c r="CZ49" s="595">
        <v>100</v>
      </c>
      <c r="DA49" s="596"/>
      <c r="DB49" s="596"/>
      <c r="DC49" s="597"/>
      <c r="DD49" s="598">
        <v>4619246</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9kMGBG6KH68L9Wy5+Ymu60gkmipM38C1bI6z+v1V8zJNLAg2Nn0R6qK47+npoPE+8frL+dYTjkdB3V+1gAG3BQ==" saltValue="l+Be8EgdIlLYP7xWiyjzC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CD25:CQ25"/>
    <mergeCell ref="CR25:CY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6"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077" t="s">
        <v>352</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078" t="s">
        <v>353</v>
      </c>
      <c r="DK2" s="1079"/>
      <c r="DL2" s="1079"/>
      <c r="DM2" s="1079"/>
      <c r="DN2" s="1079"/>
      <c r="DO2" s="1080"/>
      <c r="DP2" s="210"/>
      <c r="DQ2" s="1078" t="s">
        <v>354</v>
      </c>
      <c r="DR2" s="1079"/>
      <c r="DS2" s="1079"/>
      <c r="DT2" s="1079"/>
      <c r="DU2" s="1079"/>
      <c r="DV2" s="1079"/>
      <c r="DW2" s="1079"/>
      <c r="DX2" s="1079"/>
      <c r="DY2" s="1079"/>
      <c r="DZ2" s="1080"/>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7" customFormat="1" ht="26.25" customHeight="1" thickBot="1" x14ac:dyDescent="0.2">
      <c r="A4" s="1046" t="s">
        <v>355</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14"/>
      <c r="BA4" s="214"/>
      <c r="BB4" s="214"/>
      <c r="BC4" s="214"/>
      <c r="BD4" s="214"/>
      <c r="BE4" s="215"/>
      <c r="BF4" s="215"/>
      <c r="BG4" s="215"/>
      <c r="BH4" s="215"/>
      <c r="BI4" s="215"/>
      <c r="BJ4" s="215"/>
      <c r="BK4" s="215"/>
      <c r="BL4" s="215"/>
      <c r="BM4" s="215"/>
      <c r="BN4" s="215"/>
      <c r="BO4" s="215"/>
      <c r="BP4" s="215"/>
      <c r="BQ4" s="717" t="s">
        <v>356</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16"/>
    </row>
    <row r="5" spans="1:131" s="217" customFormat="1" ht="26.25" customHeight="1" x14ac:dyDescent="0.15">
      <c r="A5" s="982" t="s">
        <v>357</v>
      </c>
      <c r="B5" s="983"/>
      <c r="C5" s="983"/>
      <c r="D5" s="983"/>
      <c r="E5" s="983"/>
      <c r="F5" s="983"/>
      <c r="G5" s="983"/>
      <c r="H5" s="983"/>
      <c r="I5" s="983"/>
      <c r="J5" s="983"/>
      <c r="K5" s="983"/>
      <c r="L5" s="983"/>
      <c r="M5" s="983"/>
      <c r="N5" s="983"/>
      <c r="O5" s="983"/>
      <c r="P5" s="984"/>
      <c r="Q5" s="988" t="s">
        <v>358</v>
      </c>
      <c r="R5" s="989"/>
      <c r="S5" s="989"/>
      <c r="T5" s="989"/>
      <c r="U5" s="990"/>
      <c r="V5" s="988" t="s">
        <v>359</v>
      </c>
      <c r="W5" s="989"/>
      <c r="X5" s="989"/>
      <c r="Y5" s="989"/>
      <c r="Z5" s="990"/>
      <c r="AA5" s="988" t="s">
        <v>360</v>
      </c>
      <c r="AB5" s="989"/>
      <c r="AC5" s="989"/>
      <c r="AD5" s="989"/>
      <c r="AE5" s="989"/>
      <c r="AF5" s="1081" t="s">
        <v>361</v>
      </c>
      <c r="AG5" s="989"/>
      <c r="AH5" s="989"/>
      <c r="AI5" s="989"/>
      <c r="AJ5" s="1002"/>
      <c r="AK5" s="989" t="s">
        <v>362</v>
      </c>
      <c r="AL5" s="989"/>
      <c r="AM5" s="989"/>
      <c r="AN5" s="989"/>
      <c r="AO5" s="990"/>
      <c r="AP5" s="988" t="s">
        <v>363</v>
      </c>
      <c r="AQ5" s="989"/>
      <c r="AR5" s="989"/>
      <c r="AS5" s="989"/>
      <c r="AT5" s="990"/>
      <c r="AU5" s="988" t="s">
        <v>364</v>
      </c>
      <c r="AV5" s="989"/>
      <c r="AW5" s="989"/>
      <c r="AX5" s="989"/>
      <c r="AY5" s="1002"/>
      <c r="AZ5" s="214"/>
      <c r="BA5" s="214"/>
      <c r="BB5" s="214"/>
      <c r="BC5" s="214"/>
      <c r="BD5" s="214"/>
      <c r="BE5" s="215"/>
      <c r="BF5" s="215"/>
      <c r="BG5" s="215"/>
      <c r="BH5" s="215"/>
      <c r="BI5" s="215"/>
      <c r="BJ5" s="215"/>
      <c r="BK5" s="215"/>
      <c r="BL5" s="215"/>
      <c r="BM5" s="215"/>
      <c r="BN5" s="215"/>
      <c r="BO5" s="215"/>
      <c r="BP5" s="215"/>
      <c r="BQ5" s="982" t="s">
        <v>365</v>
      </c>
      <c r="BR5" s="983"/>
      <c r="BS5" s="983"/>
      <c r="BT5" s="983"/>
      <c r="BU5" s="983"/>
      <c r="BV5" s="983"/>
      <c r="BW5" s="983"/>
      <c r="BX5" s="983"/>
      <c r="BY5" s="983"/>
      <c r="BZ5" s="983"/>
      <c r="CA5" s="983"/>
      <c r="CB5" s="983"/>
      <c r="CC5" s="983"/>
      <c r="CD5" s="983"/>
      <c r="CE5" s="983"/>
      <c r="CF5" s="983"/>
      <c r="CG5" s="984"/>
      <c r="CH5" s="988" t="s">
        <v>366</v>
      </c>
      <c r="CI5" s="989"/>
      <c r="CJ5" s="989"/>
      <c r="CK5" s="989"/>
      <c r="CL5" s="990"/>
      <c r="CM5" s="988" t="s">
        <v>367</v>
      </c>
      <c r="CN5" s="989"/>
      <c r="CO5" s="989"/>
      <c r="CP5" s="989"/>
      <c r="CQ5" s="990"/>
      <c r="CR5" s="988" t="s">
        <v>368</v>
      </c>
      <c r="CS5" s="989"/>
      <c r="CT5" s="989"/>
      <c r="CU5" s="989"/>
      <c r="CV5" s="990"/>
      <c r="CW5" s="988" t="s">
        <v>369</v>
      </c>
      <c r="CX5" s="989"/>
      <c r="CY5" s="989"/>
      <c r="CZ5" s="989"/>
      <c r="DA5" s="990"/>
      <c r="DB5" s="988" t="s">
        <v>370</v>
      </c>
      <c r="DC5" s="989"/>
      <c r="DD5" s="989"/>
      <c r="DE5" s="989"/>
      <c r="DF5" s="990"/>
      <c r="DG5" s="1071" t="s">
        <v>371</v>
      </c>
      <c r="DH5" s="1072"/>
      <c r="DI5" s="1072"/>
      <c r="DJ5" s="1072"/>
      <c r="DK5" s="1073"/>
      <c r="DL5" s="1071" t="s">
        <v>372</v>
      </c>
      <c r="DM5" s="1072"/>
      <c r="DN5" s="1072"/>
      <c r="DO5" s="1072"/>
      <c r="DP5" s="1073"/>
      <c r="DQ5" s="988" t="s">
        <v>373</v>
      </c>
      <c r="DR5" s="989"/>
      <c r="DS5" s="989"/>
      <c r="DT5" s="989"/>
      <c r="DU5" s="990"/>
      <c r="DV5" s="988" t="s">
        <v>364</v>
      </c>
      <c r="DW5" s="989"/>
      <c r="DX5" s="989"/>
      <c r="DY5" s="989"/>
      <c r="DZ5" s="1002"/>
      <c r="EA5" s="216"/>
    </row>
    <row r="6" spans="1:131" s="217" customFormat="1" ht="26.25" customHeight="1" thickBot="1" x14ac:dyDescent="0.2">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14"/>
      <c r="BA6" s="214"/>
      <c r="BB6" s="214"/>
      <c r="BC6" s="214"/>
      <c r="BD6" s="214"/>
      <c r="BE6" s="215"/>
      <c r="BF6" s="215"/>
      <c r="BG6" s="215"/>
      <c r="BH6" s="215"/>
      <c r="BI6" s="215"/>
      <c r="BJ6" s="215"/>
      <c r="BK6" s="215"/>
      <c r="BL6" s="215"/>
      <c r="BM6" s="215"/>
      <c r="BN6" s="215"/>
      <c r="BO6" s="215"/>
      <c r="BP6" s="215"/>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16"/>
    </row>
    <row r="7" spans="1:131" s="217" customFormat="1" ht="26.25" customHeight="1" thickTop="1" x14ac:dyDescent="0.15">
      <c r="A7" s="218">
        <v>1</v>
      </c>
      <c r="B7" s="1034" t="s">
        <v>374</v>
      </c>
      <c r="C7" s="1035"/>
      <c r="D7" s="1035"/>
      <c r="E7" s="1035"/>
      <c r="F7" s="1035"/>
      <c r="G7" s="1035"/>
      <c r="H7" s="1035"/>
      <c r="I7" s="1035"/>
      <c r="J7" s="1035"/>
      <c r="K7" s="1035"/>
      <c r="L7" s="1035"/>
      <c r="M7" s="1035"/>
      <c r="N7" s="1035"/>
      <c r="O7" s="1035"/>
      <c r="P7" s="1036"/>
      <c r="Q7" s="1089">
        <v>6277</v>
      </c>
      <c r="R7" s="1090"/>
      <c r="S7" s="1090"/>
      <c r="T7" s="1090"/>
      <c r="U7" s="1090"/>
      <c r="V7" s="1090">
        <v>5967</v>
      </c>
      <c r="W7" s="1090"/>
      <c r="X7" s="1090"/>
      <c r="Y7" s="1090"/>
      <c r="Z7" s="1090"/>
      <c r="AA7" s="1090">
        <v>310</v>
      </c>
      <c r="AB7" s="1090"/>
      <c r="AC7" s="1090"/>
      <c r="AD7" s="1090"/>
      <c r="AE7" s="1091"/>
      <c r="AF7" s="1092">
        <v>114</v>
      </c>
      <c r="AG7" s="1093"/>
      <c r="AH7" s="1093"/>
      <c r="AI7" s="1093"/>
      <c r="AJ7" s="1094"/>
      <c r="AK7" s="1095">
        <v>536</v>
      </c>
      <c r="AL7" s="1096"/>
      <c r="AM7" s="1096"/>
      <c r="AN7" s="1096"/>
      <c r="AO7" s="1096"/>
      <c r="AP7" s="1096">
        <v>5488</v>
      </c>
      <c r="AQ7" s="1096"/>
      <c r="AR7" s="1096"/>
      <c r="AS7" s="1096"/>
      <c r="AT7" s="1096"/>
      <c r="AU7" s="1097"/>
      <c r="AV7" s="1097"/>
      <c r="AW7" s="1097"/>
      <c r="AX7" s="1097"/>
      <c r="AY7" s="1098"/>
      <c r="AZ7" s="214"/>
      <c r="BA7" s="214"/>
      <c r="BB7" s="214"/>
      <c r="BC7" s="214"/>
      <c r="BD7" s="214"/>
      <c r="BE7" s="215"/>
      <c r="BF7" s="215"/>
      <c r="BG7" s="215"/>
      <c r="BH7" s="215"/>
      <c r="BI7" s="215"/>
      <c r="BJ7" s="215"/>
      <c r="BK7" s="215"/>
      <c r="BL7" s="215"/>
      <c r="BM7" s="215"/>
      <c r="BN7" s="215"/>
      <c r="BO7" s="215"/>
      <c r="BP7" s="215"/>
      <c r="BQ7" s="218">
        <v>1</v>
      </c>
      <c r="BR7" s="219"/>
      <c r="BS7" s="1086" t="s">
        <v>550</v>
      </c>
      <c r="BT7" s="1087"/>
      <c r="BU7" s="1087"/>
      <c r="BV7" s="1087"/>
      <c r="BW7" s="1087"/>
      <c r="BX7" s="1087"/>
      <c r="BY7" s="1087"/>
      <c r="BZ7" s="1087"/>
      <c r="CA7" s="1087"/>
      <c r="CB7" s="1087"/>
      <c r="CC7" s="1087"/>
      <c r="CD7" s="1087"/>
      <c r="CE7" s="1087"/>
      <c r="CF7" s="1087"/>
      <c r="CG7" s="1099"/>
      <c r="CH7" s="1083">
        <v>-2</v>
      </c>
      <c r="CI7" s="1084"/>
      <c r="CJ7" s="1084"/>
      <c r="CK7" s="1084"/>
      <c r="CL7" s="1085"/>
      <c r="CM7" s="1083">
        <v>15</v>
      </c>
      <c r="CN7" s="1084"/>
      <c r="CO7" s="1084"/>
      <c r="CP7" s="1084"/>
      <c r="CQ7" s="1085"/>
      <c r="CR7" s="1083">
        <v>10</v>
      </c>
      <c r="CS7" s="1084"/>
      <c r="CT7" s="1084"/>
      <c r="CU7" s="1084"/>
      <c r="CV7" s="1085"/>
      <c r="CW7" s="1083">
        <v>0</v>
      </c>
      <c r="CX7" s="1084"/>
      <c r="CY7" s="1084"/>
      <c r="CZ7" s="1084"/>
      <c r="DA7" s="1085"/>
      <c r="DB7" s="1083" t="s">
        <v>485</v>
      </c>
      <c r="DC7" s="1084"/>
      <c r="DD7" s="1084"/>
      <c r="DE7" s="1084"/>
      <c r="DF7" s="1085"/>
      <c r="DG7" s="1083" t="s">
        <v>485</v>
      </c>
      <c r="DH7" s="1084"/>
      <c r="DI7" s="1084"/>
      <c r="DJ7" s="1084"/>
      <c r="DK7" s="1085"/>
      <c r="DL7" s="1083" t="s">
        <v>485</v>
      </c>
      <c r="DM7" s="1084"/>
      <c r="DN7" s="1084"/>
      <c r="DO7" s="1084"/>
      <c r="DP7" s="1085"/>
      <c r="DQ7" s="1083" t="s">
        <v>485</v>
      </c>
      <c r="DR7" s="1084"/>
      <c r="DS7" s="1084"/>
      <c r="DT7" s="1084"/>
      <c r="DU7" s="1085"/>
      <c r="DV7" s="1086"/>
      <c r="DW7" s="1087"/>
      <c r="DX7" s="1087"/>
      <c r="DY7" s="1087"/>
      <c r="DZ7" s="1088"/>
      <c r="EA7" s="216"/>
    </row>
    <row r="8" spans="1:131" s="217" customFormat="1" ht="26.25" customHeight="1" x14ac:dyDescent="0.15">
      <c r="A8" s="220">
        <v>2</v>
      </c>
      <c r="B8" s="1017"/>
      <c r="C8" s="1018"/>
      <c r="D8" s="1018"/>
      <c r="E8" s="1018"/>
      <c r="F8" s="1018"/>
      <c r="G8" s="1018"/>
      <c r="H8" s="1018"/>
      <c r="I8" s="1018"/>
      <c r="J8" s="1018"/>
      <c r="K8" s="1018"/>
      <c r="L8" s="1018"/>
      <c r="M8" s="1018"/>
      <c r="N8" s="1018"/>
      <c r="O8" s="1018"/>
      <c r="P8" s="1019"/>
      <c r="Q8" s="1025"/>
      <c r="R8" s="1026"/>
      <c r="S8" s="1026"/>
      <c r="T8" s="1026"/>
      <c r="U8" s="1026"/>
      <c r="V8" s="1026"/>
      <c r="W8" s="1026"/>
      <c r="X8" s="1026"/>
      <c r="Y8" s="1026"/>
      <c r="Z8" s="1026"/>
      <c r="AA8" s="1026"/>
      <c r="AB8" s="1026"/>
      <c r="AC8" s="1026"/>
      <c r="AD8" s="1026"/>
      <c r="AE8" s="1027"/>
      <c r="AF8" s="1022"/>
      <c r="AG8" s="1023"/>
      <c r="AH8" s="1023"/>
      <c r="AI8" s="1023"/>
      <c r="AJ8" s="1024"/>
      <c r="AK8" s="1067"/>
      <c r="AL8" s="1068"/>
      <c r="AM8" s="1068"/>
      <c r="AN8" s="1068"/>
      <c r="AO8" s="1068"/>
      <c r="AP8" s="1068"/>
      <c r="AQ8" s="1068"/>
      <c r="AR8" s="1068"/>
      <c r="AS8" s="1068"/>
      <c r="AT8" s="1068"/>
      <c r="AU8" s="1069"/>
      <c r="AV8" s="1069"/>
      <c r="AW8" s="1069"/>
      <c r="AX8" s="1069"/>
      <c r="AY8" s="1070"/>
      <c r="AZ8" s="214"/>
      <c r="BA8" s="214"/>
      <c r="BB8" s="214"/>
      <c r="BC8" s="214"/>
      <c r="BD8" s="214"/>
      <c r="BE8" s="215"/>
      <c r="BF8" s="215"/>
      <c r="BG8" s="215"/>
      <c r="BH8" s="215"/>
      <c r="BI8" s="215"/>
      <c r="BJ8" s="215"/>
      <c r="BK8" s="215"/>
      <c r="BL8" s="215"/>
      <c r="BM8" s="215"/>
      <c r="BN8" s="215"/>
      <c r="BO8" s="215"/>
      <c r="BP8" s="215"/>
      <c r="BQ8" s="220">
        <v>2</v>
      </c>
      <c r="BR8" s="221"/>
      <c r="BS8" s="979" t="s">
        <v>551</v>
      </c>
      <c r="BT8" s="980"/>
      <c r="BU8" s="980"/>
      <c r="BV8" s="980"/>
      <c r="BW8" s="980"/>
      <c r="BX8" s="980"/>
      <c r="BY8" s="980"/>
      <c r="BZ8" s="980"/>
      <c r="CA8" s="980"/>
      <c r="CB8" s="980"/>
      <c r="CC8" s="980"/>
      <c r="CD8" s="980"/>
      <c r="CE8" s="980"/>
      <c r="CF8" s="980"/>
      <c r="CG8" s="1001"/>
      <c r="CH8" s="976">
        <v>3</v>
      </c>
      <c r="CI8" s="977"/>
      <c r="CJ8" s="977"/>
      <c r="CK8" s="977"/>
      <c r="CL8" s="978"/>
      <c r="CM8" s="976">
        <v>56</v>
      </c>
      <c r="CN8" s="977"/>
      <c r="CO8" s="977"/>
      <c r="CP8" s="977"/>
      <c r="CQ8" s="978"/>
      <c r="CR8" s="976">
        <v>59</v>
      </c>
      <c r="CS8" s="977"/>
      <c r="CT8" s="977"/>
      <c r="CU8" s="977"/>
      <c r="CV8" s="978"/>
      <c r="CW8" s="976">
        <v>15</v>
      </c>
      <c r="CX8" s="977"/>
      <c r="CY8" s="977"/>
      <c r="CZ8" s="977"/>
      <c r="DA8" s="978"/>
      <c r="DB8" s="976" t="s">
        <v>485</v>
      </c>
      <c r="DC8" s="977"/>
      <c r="DD8" s="977"/>
      <c r="DE8" s="977"/>
      <c r="DF8" s="978"/>
      <c r="DG8" s="976" t="s">
        <v>485</v>
      </c>
      <c r="DH8" s="977"/>
      <c r="DI8" s="977"/>
      <c r="DJ8" s="977"/>
      <c r="DK8" s="978"/>
      <c r="DL8" s="976" t="s">
        <v>485</v>
      </c>
      <c r="DM8" s="977"/>
      <c r="DN8" s="977"/>
      <c r="DO8" s="977"/>
      <c r="DP8" s="978"/>
      <c r="DQ8" s="976" t="s">
        <v>485</v>
      </c>
      <c r="DR8" s="977"/>
      <c r="DS8" s="977"/>
      <c r="DT8" s="977"/>
      <c r="DU8" s="978"/>
      <c r="DV8" s="979"/>
      <c r="DW8" s="980"/>
      <c r="DX8" s="980"/>
      <c r="DY8" s="980"/>
      <c r="DZ8" s="981"/>
      <c r="EA8" s="216"/>
    </row>
    <row r="9" spans="1:131" s="217" customFormat="1" ht="26.25" customHeight="1" x14ac:dyDescent="0.15">
      <c r="A9" s="220">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14"/>
      <c r="BA9" s="214"/>
      <c r="BB9" s="214"/>
      <c r="BC9" s="214"/>
      <c r="BD9" s="214"/>
      <c r="BE9" s="215"/>
      <c r="BF9" s="215"/>
      <c r="BG9" s="215"/>
      <c r="BH9" s="215"/>
      <c r="BI9" s="215"/>
      <c r="BJ9" s="215"/>
      <c r="BK9" s="215"/>
      <c r="BL9" s="215"/>
      <c r="BM9" s="215"/>
      <c r="BN9" s="215"/>
      <c r="BO9" s="215"/>
      <c r="BP9" s="215"/>
      <c r="BQ9" s="220">
        <v>3</v>
      </c>
      <c r="BR9" s="221"/>
      <c r="BS9" s="979"/>
      <c r="BT9" s="980"/>
      <c r="BU9" s="980"/>
      <c r="BV9" s="980"/>
      <c r="BW9" s="980"/>
      <c r="BX9" s="980"/>
      <c r="BY9" s="980"/>
      <c r="BZ9" s="980"/>
      <c r="CA9" s="980"/>
      <c r="CB9" s="980"/>
      <c r="CC9" s="980"/>
      <c r="CD9" s="980"/>
      <c r="CE9" s="980"/>
      <c r="CF9" s="980"/>
      <c r="CG9" s="1001"/>
      <c r="CH9" s="976"/>
      <c r="CI9" s="977"/>
      <c r="CJ9" s="977"/>
      <c r="CK9" s="977"/>
      <c r="CL9" s="978"/>
      <c r="CM9" s="976"/>
      <c r="CN9" s="977"/>
      <c r="CO9" s="977"/>
      <c r="CP9" s="977"/>
      <c r="CQ9" s="978"/>
      <c r="CR9" s="976"/>
      <c r="CS9" s="977"/>
      <c r="CT9" s="977"/>
      <c r="CU9" s="977"/>
      <c r="CV9" s="978"/>
      <c r="CW9" s="976"/>
      <c r="CX9" s="977"/>
      <c r="CY9" s="977"/>
      <c r="CZ9" s="977"/>
      <c r="DA9" s="978"/>
      <c r="DB9" s="976"/>
      <c r="DC9" s="977"/>
      <c r="DD9" s="977"/>
      <c r="DE9" s="977"/>
      <c r="DF9" s="978"/>
      <c r="DG9" s="976"/>
      <c r="DH9" s="977"/>
      <c r="DI9" s="977"/>
      <c r="DJ9" s="977"/>
      <c r="DK9" s="978"/>
      <c r="DL9" s="976"/>
      <c r="DM9" s="977"/>
      <c r="DN9" s="977"/>
      <c r="DO9" s="977"/>
      <c r="DP9" s="978"/>
      <c r="DQ9" s="976"/>
      <c r="DR9" s="977"/>
      <c r="DS9" s="977"/>
      <c r="DT9" s="977"/>
      <c r="DU9" s="978"/>
      <c r="DV9" s="979"/>
      <c r="DW9" s="980"/>
      <c r="DX9" s="980"/>
      <c r="DY9" s="980"/>
      <c r="DZ9" s="981"/>
      <c r="EA9" s="216"/>
    </row>
    <row r="10" spans="1:131" s="217" customFormat="1" ht="26.25" customHeight="1" x14ac:dyDescent="0.15">
      <c r="A10" s="220">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14"/>
      <c r="BA10" s="214"/>
      <c r="BB10" s="214"/>
      <c r="BC10" s="214"/>
      <c r="BD10" s="214"/>
      <c r="BE10" s="215"/>
      <c r="BF10" s="215"/>
      <c r="BG10" s="215"/>
      <c r="BH10" s="215"/>
      <c r="BI10" s="215"/>
      <c r="BJ10" s="215"/>
      <c r="BK10" s="215"/>
      <c r="BL10" s="215"/>
      <c r="BM10" s="215"/>
      <c r="BN10" s="215"/>
      <c r="BO10" s="215"/>
      <c r="BP10" s="215"/>
      <c r="BQ10" s="220">
        <v>4</v>
      </c>
      <c r="BR10" s="221"/>
      <c r="BS10" s="979"/>
      <c r="BT10" s="980"/>
      <c r="BU10" s="980"/>
      <c r="BV10" s="980"/>
      <c r="BW10" s="980"/>
      <c r="BX10" s="980"/>
      <c r="BY10" s="980"/>
      <c r="BZ10" s="980"/>
      <c r="CA10" s="980"/>
      <c r="CB10" s="980"/>
      <c r="CC10" s="980"/>
      <c r="CD10" s="980"/>
      <c r="CE10" s="980"/>
      <c r="CF10" s="980"/>
      <c r="CG10" s="1001"/>
      <c r="CH10" s="976"/>
      <c r="CI10" s="977"/>
      <c r="CJ10" s="977"/>
      <c r="CK10" s="977"/>
      <c r="CL10" s="978"/>
      <c r="CM10" s="976"/>
      <c r="CN10" s="977"/>
      <c r="CO10" s="977"/>
      <c r="CP10" s="977"/>
      <c r="CQ10" s="978"/>
      <c r="CR10" s="976"/>
      <c r="CS10" s="977"/>
      <c r="CT10" s="977"/>
      <c r="CU10" s="977"/>
      <c r="CV10" s="978"/>
      <c r="CW10" s="976"/>
      <c r="CX10" s="977"/>
      <c r="CY10" s="977"/>
      <c r="CZ10" s="977"/>
      <c r="DA10" s="978"/>
      <c r="DB10" s="976"/>
      <c r="DC10" s="977"/>
      <c r="DD10" s="977"/>
      <c r="DE10" s="977"/>
      <c r="DF10" s="978"/>
      <c r="DG10" s="976"/>
      <c r="DH10" s="977"/>
      <c r="DI10" s="977"/>
      <c r="DJ10" s="977"/>
      <c r="DK10" s="978"/>
      <c r="DL10" s="976"/>
      <c r="DM10" s="977"/>
      <c r="DN10" s="977"/>
      <c r="DO10" s="977"/>
      <c r="DP10" s="978"/>
      <c r="DQ10" s="976"/>
      <c r="DR10" s="977"/>
      <c r="DS10" s="977"/>
      <c r="DT10" s="977"/>
      <c r="DU10" s="978"/>
      <c r="DV10" s="979"/>
      <c r="DW10" s="980"/>
      <c r="DX10" s="980"/>
      <c r="DY10" s="980"/>
      <c r="DZ10" s="981"/>
      <c r="EA10" s="216"/>
    </row>
    <row r="11" spans="1:131" s="217" customFormat="1" ht="26.25" customHeight="1" x14ac:dyDescent="0.15">
      <c r="A11" s="220">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14"/>
      <c r="BA11" s="214"/>
      <c r="BB11" s="214"/>
      <c r="BC11" s="214"/>
      <c r="BD11" s="214"/>
      <c r="BE11" s="215"/>
      <c r="BF11" s="215"/>
      <c r="BG11" s="215"/>
      <c r="BH11" s="215"/>
      <c r="BI11" s="215"/>
      <c r="BJ11" s="215"/>
      <c r="BK11" s="215"/>
      <c r="BL11" s="215"/>
      <c r="BM11" s="215"/>
      <c r="BN11" s="215"/>
      <c r="BO11" s="215"/>
      <c r="BP11" s="215"/>
      <c r="BQ11" s="220">
        <v>5</v>
      </c>
      <c r="BR11" s="221"/>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16"/>
    </row>
    <row r="12" spans="1:131" s="217" customFormat="1" ht="26.25" customHeight="1" x14ac:dyDescent="0.15">
      <c r="A12" s="220">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14"/>
      <c r="BA12" s="214"/>
      <c r="BB12" s="214"/>
      <c r="BC12" s="214"/>
      <c r="BD12" s="214"/>
      <c r="BE12" s="215"/>
      <c r="BF12" s="215"/>
      <c r="BG12" s="215"/>
      <c r="BH12" s="215"/>
      <c r="BI12" s="215"/>
      <c r="BJ12" s="215"/>
      <c r="BK12" s="215"/>
      <c r="BL12" s="215"/>
      <c r="BM12" s="215"/>
      <c r="BN12" s="215"/>
      <c r="BO12" s="215"/>
      <c r="BP12" s="215"/>
      <c r="BQ12" s="220">
        <v>6</v>
      </c>
      <c r="BR12" s="221"/>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16"/>
    </row>
    <row r="13" spans="1:131" s="217" customFormat="1" ht="26.25" customHeight="1" x14ac:dyDescent="0.15">
      <c r="A13" s="220">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14"/>
      <c r="BA13" s="214"/>
      <c r="BB13" s="214"/>
      <c r="BC13" s="214"/>
      <c r="BD13" s="214"/>
      <c r="BE13" s="215"/>
      <c r="BF13" s="215"/>
      <c r="BG13" s="215"/>
      <c r="BH13" s="215"/>
      <c r="BI13" s="215"/>
      <c r="BJ13" s="215"/>
      <c r="BK13" s="215"/>
      <c r="BL13" s="215"/>
      <c r="BM13" s="215"/>
      <c r="BN13" s="215"/>
      <c r="BO13" s="215"/>
      <c r="BP13" s="215"/>
      <c r="BQ13" s="220">
        <v>7</v>
      </c>
      <c r="BR13" s="221"/>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16"/>
    </row>
    <row r="14" spans="1:131" s="217" customFormat="1" ht="26.25" customHeight="1" x14ac:dyDescent="0.15">
      <c r="A14" s="220">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14"/>
      <c r="BA14" s="214"/>
      <c r="BB14" s="214"/>
      <c r="BC14" s="214"/>
      <c r="BD14" s="214"/>
      <c r="BE14" s="215"/>
      <c r="BF14" s="215"/>
      <c r="BG14" s="215"/>
      <c r="BH14" s="215"/>
      <c r="BI14" s="215"/>
      <c r="BJ14" s="215"/>
      <c r="BK14" s="215"/>
      <c r="BL14" s="215"/>
      <c r="BM14" s="215"/>
      <c r="BN14" s="215"/>
      <c r="BO14" s="215"/>
      <c r="BP14" s="215"/>
      <c r="BQ14" s="220">
        <v>8</v>
      </c>
      <c r="BR14" s="221"/>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16"/>
    </row>
    <row r="15" spans="1:131" s="217" customFormat="1" ht="26.25" customHeight="1" x14ac:dyDescent="0.15">
      <c r="A15" s="220">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14"/>
      <c r="BA15" s="214"/>
      <c r="BB15" s="214"/>
      <c r="BC15" s="214"/>
      <c r="BD15" s="214"/>
      <c r="BE15" s="215"/>
      <c r="BF15" s="215"/>
      <c r="BG15" s="215"/>
      <c r="BH15" s="215"/>
      <c r="BI15" s="215"/>
      <c r="BJ15" s="215"/>
      <c r="BK15" s="215"/>
      <c r="BL15" s="215"/>
      <c r="BM15" s="215"/>
      <c r="BN15" s="215"/>
      <c r="BO15" s="215"/>
      <c r="BP15" s="215"/>
      <c r="BQ15" s="220">
        <v>9</v>
      </c>
      <c r="BR15" s="221"/>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16"/>
    </row>
    <row r="16" spans="1:131" s="217" customFormat="1" ht="26.25" customHeight="1" x14ac:dyDescent="0.15">
      <c r="A16" s="220">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14"/>
      <c r="BA16" s="214"/>
      <c r="BB16" s="214"/>
      <c r="BC16" s="214"/>
      <c r="BD16" s="214"/>
      <c r="BE16" s="215"/>
      <c r="BF16" s="215"/>
      <c r="BG16" s="215"/>
      <c r="BH16" s="215"/>
      <c r="BI16" s="215"/>
      <c r="BJ16" s="215"/>
      <c r="BK16" s="215"/>
      <c r="BL16" s="215"/>
      <c r="BM16" s="215"/>
      <c r="BN16" s="215"/>
      <c r="BO16" s="215"/>
      <c r="BP16" s="215"/>
      <c r="BQ16" s="220">
        <v>10</v>
      </c>
      <c r="BR16" s="221"/>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16"/>
    </row>
    <row r="17" spans="1:131" s="217" customFormat="1" ht="26.25" customHeight="1" x14ac:dyDescent="0.15">
      <c r="A17" s="220">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14"/>
      <c r="BA17" s="214"/>
      <c r="BB17" s="214"/>
      <c r="BC17" s="214"/>
      <c r="BD17" s="214"/>
      <c r="BE17" s="215"/>
      <c r="BF17" s="215"/>
      <c r="BG17" s="215"/>
      <c r="BH17" s="215"/>
      <c r="BI17" s="215"/>
      <c r="BJ17" s="215"/>
      <c r="BK17" s="215"/>
      <c r="BL17" s="215"/>
      <c r="BM17" s="215"/>
      <c r="BN17" s="215"/>
      <c r="BO17" s="215"/>
      <c r="BP17" s="215"/>
      <c r="BQ17" s="220">
        <v>11</v>
      </c>
      <c r="BR17" s="221"/>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16"/>
    </row>
    <row r="18" spans="1:131" s="217" customFormat="1" ht="26.25" customHeight="1" x14ac:dyDescent="0.15">
      <c r="A18" s="220">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14"/>
      <c r="BA18" s="214"/>
      <c r="BB18" s="214"/>
      <c r="BC18" s="214"/>
      <c r="BD18" s="214"/>
      <c r="BE18" s="215"/>
      <c r="BF18" s="215"/>
      <c r="BG18" s="215"/>
      <c r="BH18" s="215"/>
      <c r="BI18" s="215"/>
      <c r="BJ18" s="215"/>
      <c r="BK18" s="215"/>
      <c r="BL18" s="215"/>
      <c r="BM18" s="215"/>
      <c r="BN18" s="215"/>
      <c r="BO18" s="215"/>
      <c r="BP18" s="215"/>
      <c r="BQ18" s="220">
        <v>12</v>
      </c>
      <c r="BR18" s="221"/>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16"/>
    </row>
    <row r="19" spans="1:131" s="217" customFormat="1" ht="26.25" customHeight="1" x14ac:dyDescent="0.15">
      <c r="A19" s="220">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14"/>
      <c r="BA19" s="214"/>
      <c r="BB19" s="214"/>
      <c r="BC19" s="214"/>
      <c r="BD19" s="214"/>
      <c r="BE19" s="215"/>
      <c r="BF19" s="215"/>
      <c r="BG19" s="215"/>
      <c r="BH19" s="215"/>
      <c r="BI19" s="215"/>
      <c r="BJ19" s="215"/>
      <c r="BK19" s="215"/>
      <c r="BL19" s="215"/>
      <c r="BM19" s="215"/>
      <c r="BN19" s="215"/>
      <c r="BO19" s="215"/>
      <c r="BP19" s="215"/>
      <c r="BQ19" s="220">
        <v>13</v>
      </c>
      <c r="BR19" s="221"/>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16"/>
    </row>
    <row r="20" spans="1:131" s="217" customFormat="1" ht="26.25" customHeight="1" x14ac:dyDescent="0.15">
      <c r="A20" s="220">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14"/>
      <c r="BA20" s="214"/>
      <c r="BB20" s="214"/>
      <c r="BC20" s="214"/>
      <c r="BD20" s="214"/>
      <c r="BE20" s="215"/>
      <c r="BF20" s="215"/>
      <c r="BG20" s="215"/>
      <c r="BH20" s="215"/>
      <c r="BI20" s="215"/>
      <c r="BJ20" s="215"/>
      <c r="BK20" s="215"/>
      <c r="BL20" s="215"/>
      <c r="BM20" s="215"/>
      <c r="BN20" s="215"/>
      <c r="BO20" s="215"/>
      <c r="BP20" s="215"/>
      <c r="BQ20" s="220">
        <v>14</v>
      </c>
      <c r="BR20" s="221"/>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16"/>
    </row>
    <row r="21" spans="1:131" s="217" customFormat="1" ht="26.25" customHeight="1" thickBot="1" x14ac:dyDescent="0.2">
      <c r="A21" s="220">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14"/>
      <c r="BA21" s="214"/>
      <c r="BB21" s="214"/>
      <c r="BC21" s="214"/>
      <c r="BD21" s="214"/>
      <c r="BE21" s="215"/>
      <c r="BF21" s="215"/>
      <c r="BG21" s="215"/>
      <c r="BH21" s="215"/>
      <c r="BI21" s="215"/>
      <c r="BJ21" s="215"/>
      <c r="BK21" s="215"/>
      <c r="BL21" s="215"/>
      <c r="BM21" s="215"/>
      <c r="BN21" s="215"/>
      <c r="BO21" s="215"/>
      <c r="BP21" s="215"/>
      <c r="BQ21" s="220">
        <v>15</v>
      </c>
      <c r="BR21" s="221"/>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16"/>
    </row>
    <row r="22" spans="1:131" s="217" customFormat="1" ht="26.25" customHeight="1" x14ac:dyDescent="0.15">
      <c r="A22" s="220">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375</v>
      </c>
      <c r="BA22" s="1015"/>
      <c r="BB22" s="1015"/>
      <c r="BC22" s="1015"/>
      <c r="BD22" s="1016"/>
      <c r="BE22" s="215"/>
      <c r="BF22" s="215"/>
      <c r="BG22" s="215"/>
      <c r="BH22" s="215"/>
      <c r="BI22" s="215"/>
      <c r="BJ22" s="215"/>
      <c r="BK22" s="215"/>
      <c r="BL22" s="215"/>
      <c r="BM22" s="215"/>
      <c r="BN22" s="215"/>
      <c r="BO22" s="215"/>
      <c r="BP22" s="215"/>
      <c r="BQ22" s="220">
        <v>16</v>
      </c>
      <c r="BR22" s="221"/>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16"/>
    </row>
    <row r="23" spans="1:131" s="217" customFormat="1" ht="26.25" customHeight="1" thickBot="1" x14ac:dyDescent="0.2">
      <c r="A23" s="222" t="s">
        <v>376</v>
      </c>
      <c r="B23" s="924" t="s">
        <v>377</v>
      </c>
      <c r="C23" s="925"/>
      <c r="D23" s="925"/>
      <c r="E23" s="925"/>
      <c r="F23" s="925"/>
      <c r="G23" s="925"/>
      <c r="H23" s="925"/>
      <c r="I23" s="925"/>
      <c r="J23" s="925"/>
      <c r="K23" s="925"/>
      <c r="L23" s="925"/>
      <c r="M23" s="925"/>
      <c r="N23" s="925"/>
      <c r="O23" s="925"/>
      <c r="P23" s="935"/>
      <c r="Q23" s="1054">
        <v>6277</v>
      </c>
      <c r="R23" s="1048"/>
      <c r="S23" s="1048"/>
      <c r="T23" s="1048"/>
      <c r="U23" s="1048"/>
      <c r="V23" s="1048">
        <v>5967</v>
      </c>
      <c r="W23" s="1048"/>
      <c r="X23" s="1048"/>
      <c r="Y23" s="1048"/>
      <c r="Z23" s="1048"/>
      <c r="AA23" s="1048">
        <v>310</v>
      </c>
      <c r="AB23" s="1048"/>
      <c r="AC23" s="1048"/>
      <c r="AD23" s="1048"/>
      <c r="AE23" s="1055"/>
      <c r="AF23" s="1056">
        <v>114</v>
      </c>
      <c r="AG23" s="1048"/>
      <c r="AH23" s="1048"/>
      <c r="AI23" s="1048"/>
      <c r="AJ23" s="1057"/>
      <c r="AK23" s="1058"/>
      <c r="AL23" s="1059"/>
      <c r="AM23" s="1059"/>
      <c r="AN23" s="1059"/>
      <c r="AO23" s="1059"/>
      <c r="AP23" s="1048">
        <v>5488</v>
      </c>
      <c r="AQ23" s="1048"/>
      <c r="AR23" s="1048"/>
      <c r="AS23" s="1048"/>
      <c r="AT23" s="1048"/>
      <c r="AU23" s="1049"/>
      <c r="AV23" s="1049"/>
      <c r="AW23" s="1049"/>
      <c r="AX23" s="1049"/>
      <c r="AY23" s="1050"/>
      <c r="AZ23" s="1051" t="s">
        <v>122</v>
      </c>
      <c r="BA23" s="1052"/>
      <c r="BB23" s="1052"/>
      <c r="BC23" s="1052"/>
      <c r="BD23" s="1053"/>
      <c r="BE23" s="215"/>
      <c r="BF23" s="215"/>
      <c r="BG23" s="215"/>
      <c r="BH23" s="215"/>
      <c r="BI23" s="215"/>
      <c r="BJ23" s="215"/>
      <c r="BK23" s="215"/>
      <c r="BL23" s="215"/>
      <c r="BM23" s="215"/>
      <c r="BN23" s="215"/>
      <c r="BO23" s="215"/>
      <c r="BP23" s="215"/>
      <c r="BQ23" s="220">
        <v>17</v>
      </c>
      <c r="BR23" s="221"/>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16"/>
    </row>
    <row r="24" spans="1:131" s="217" customFormat="1" ht="26.25" customHeight="1" x14ac:dyDescent="0.15">
      <c r="A24" s="1047" t="s">
        <v>378</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14"/>
      <c r="BA24" s="214"/>
      <c r="BB24" s="214"/>
      <c r="BC24" s="214"/>
      <c r="BD24" s="214"/>
      <c r="BE24" s="215"/>
      <c r="BF24" s="215"/>
      <c r="BG24" s="215"/>
      <c r="BH24" s="215"/>
      <c r="BI24" s="215"/>
      <c r="BJ24" s="215"/>
      <c r="BK24" s="215"/>
      <c r="BL24" s="215"/>
      <c r="BM24" s="215"/>
      <c r="BN24" s="215"/>
      <c r="BO24" s="215"/>
      <c r="BP24" s="215"/>
      <c r="BQ24" s="220">
        <v>18</v>
      </c>
      <c r="BR24" s="221"/>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16"/>
    </row>
    <row r="25" spans="1:131" ht="26.25" customHeight="1" thickBot="1" x14ac:dyDescent="0.2">
      <c r="A25" s="1046" t="s">
        <v>379</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14"/>
      <c r="BK25" s="214"/>
      <c r="BL25" s="214"/>
      <c r="BM25" s="214"/>
      <c r="BN25" s="214"/>
      <c r="BO25" s="223"/>
      <c r="BP25" s="223"/>
      <c r="BQ25" s="220">
        <v>19</v>
      </c>
      <c r="BR25" s="221"/>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12"/>
    </row>
    <row r="26" spans="1:131" ht="26.25" customHeight="1" x14ac:dyDescent="0.15">
      <c r="A26" s="982" t="s">
        <v>357</v>
      </c>
      <c r="B26" s="983"/>
      <c r="C26" s="983"/>
      <c r="D26" s="983"/>
      <c r="E26" s="983"/>
      <c r="F26" s="983"/>
      <c r="G26" s="983"/>
      <c r="H26" s="983"/>
      <c r="I26" s="983"/>
      <c r="J26" s="983"/>
      <c r="K26" s="983"/>
      <c r="L26" s="983"/>
      <c r="M26" s="983"/>
      <c r="N26" s="983"/>
      <c r="O26" s="983"/>
      <c r="P26" s="984"/>
      <c r="Q26" s="988" t="s">
        <v>380</v>
      </c>
      <c r="R26" s="989"/>
      <c r="S26" s="989"/>
      <c r="T26" s="989"/>
      <c r="U26" s="990"/>
      <c r="V26" s="988" t="s">
        <v>381</v>
      </c>
      <c r="W26" s="989"/>
      <c r="X26" s="989"/>
      <c r="Y26" s="989"/>
      <c r="Z26" s="990"/>
      <c r="AA26" s="988" t="s">
        <v>382</v>
      </c>
      <c r="AB26" s="989"/>
      <c r="AC26" s="989"/>
      <c r="AD26" s="989"/>
      <c r="AE26" s="989"/>
      <c r="AF26" s="1042" t="s">
        <v>383</v>
      </c>
      <c r="AG26" s="995"/>
      <c r="AH26" s="995"/>
      <c r="AI26" s="995"/>
      <c r="AJ26" s="1043"/>
      <c r="AK26" s="989" t="s">
        <v>384</v>
      </c>
      <c r="AL26" s="989"/>
      <c r="AM26" s="989"/>
      <c r="AN26" s="989"/>
      <c r="AO26" s="990"/>
      <c r="AP26" s="988" t="s">
        <v>385</v>
      </c>
      <c r="AQ26" s="989"/>
      <c r="AR26" s="989"/>
      <c r="AS26" s="989"/>
      <c r="AT26" s="990"/>
      <c r="AU26" s="988" t="s">
        <v>386</v>
      </c>
      <c r="AV26" s="989"/>
      <c r="AW26" s="989"/>
      <c r="AX26" s="989"/>
      <c r="AY26" s="990"/>
      <c r="AZ26" s="988" t="s">
        <v>387</v>
      </c>
      <c r="BA26" s="989"/>
      <c r="BB26" s="989"/>
      <c r="BC26" s="989"/>
      <c r="BD26" s="990"/>
      <c r="BE26" s="988" t="s">
        <v>364</v>
      </c>
      <c r="BF26" s="989"/>
      <c r="BG26" s="989"/>
      <c r="BH26" s="989"/>
      <c r="BI26" s="1002"/>
      <c r="BJ26" s="214"/>
      <c r="BK26" s="214"/>
      <c r="BL26" s="214"/>
      <c r="BM26" s="214"/>
      <c r="BN26" s="214"/>
      <c r="BO26" s="223"/>
      <c r="BP26" s="223"/>
      <c r="BQ26" s="220">
        <v>20</v>
      </c>
      <c r="BR26" s="221"/>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12"/>
    </row>
    <row r="27" spans="1:131" ht="26.25" customHeight="1" thickBot="1" x14ac:dyDescent="0.2">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14"/>
      <c r="BK27" s="214"/>
      <c r="BL27" s="214"/>
      <c r="BM27" s="214"/>
      <c r="BN27" s="214"/>
      <c r="BO27" s="223"/>
      <c r="BP27" s="223"/>
      <c r="BQ27" s="220">
        <v>21</v>
      </c>
      <c r="BR27" s="221"/>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12"/>
    </row>
    <row r="28" spans="1:131" ht="26.25" customHeight="1" thickTop="1" x14ac:dyDescent="0.15">
      <c r="A28" s="224">
        <v>1</v>
      </c>
      <c r="B28" s="1034" t="s">
        <v>388</v>
      </c>
      <c r="C28" s="1035"/>
      <c r="D28" s="1035"/>
      <c r="E28" s="1035"/>
      <c r="F28" s="1035"/>
      <c r="G28" s="1035"/>
      <c r="H28" s="1035"/>
      <c r="I28" s="1035"/>
      <c r="J28" s="1035"/>
      <c r="K28" s="1035"/>
      <c r="L28" s="1035"/>
      <c r="M28" s="1035"/>
      <c r="N28" s="1035"/>
      <c r="O28" s="1035"/>
      <c r="P28" s="1036"/>
      <c r="Q28" s="1037">
        <v>562</v>
      </c>
      <c r="R28" s="1038"/>
      <c r="S28" s="1038"/>
      <c r="T28" s="1038"/>
      <c r="U28" s="1038"/>
      <c r="V28" s="1038">
        <v>551</v>
      </c>
      <c r="W28" s="1038"/>
      <c r="X28" s="1038"/>
      <c r="Y28" s="1038"/>
      <c r="Z28" s="1038"/>
      <c r="AA28" s="1038">
        <v>11</v>
      </c>
      <c r="AB28" s="1038"/>
      <c r="AC28" s="1038"/>
      <c r="AD28" s="1038"/>
      <c r="AE28" s="1039"/>
      <c r="AF28" s="1040">
        <v>10</v>
      </c>
      <c r="AG28" s="1038"/>
      <c r="AH28" s="1038"/>
      <c r="AI28" s="1038"/>
      <c r="AJ28" s="1041"/>
      <c r="AK28" s="1029">
        <v>79</v>
      </c>
      <c r="AL28" s="1030"/>
      <c r="AM28" s="1030"/>
      <c r="AN28" s="1030"/>
      <c r="AO28" s="1030"/>
      <c r="AP28" s="1030" t="s">
        <v>485</v>
      </c>
      <c r="AQ28" s="1030"/>
      <c r="AR28" s="1030"/>
      <c r="AS28" s="1030"/>
      <c r="AT28" s="1030"/>
      <c r="AU28" s="1030" t="s">
        <v>485</v>
      </c>
      <c r="AV28" s="1030"/>
      <c r="AW28" s="1030"/>
      <c r="AX28" s="1030"/>
      <c r="AY28" s="1030"/>
      <c r="AZ28" s="1031" t="s">
        <v>485</v>
      </c>
      <c r="BA28" s="1031"/>
      <c r="BB28" s="1031"/>
      <c r="BC28" s="1031"/>
      <c r="BD28" s="1031"/>
      <c r="BE28" s="1032"/>
      <c r="BF28" s="1032"/>
      <c r="BG28" s="1032"/>
      <c r="BH28" s="1032"/>
      <c r="BI28" s="1033"/>
      <c r="BJ28" s="214"/>
      <c r="BK28" s="214"/>
      <c r="BL28" s="214"/>
      <c r="BM28" s="214"/>
      <c r="BN28" s="214"/>
      <c r="BO28" s="223"/>
      <c r="BP28" s="223"/>
      <c r="BQ28" s="220">
        <v>22</v>
      </c>
      <c r="BR28" s="221"/>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12"/>
    </row>
    <row r="29" spans="1:131" ht="26.25" customHeight="1" x14ac:dyDescent="0.15">
      <c r="A29" s="224">
        <v>2</v>
      </c>
      <c r="B29" s="1017" t="s">
        <v>389</v>
      </c>
      <c r="C29" s="1018"/>
      <c r="D29" s="1018"/>
      <c r="E29" s="1018"/>
      <c r="F29" s="1018"/>
      <c r="G29" s="1018"/>
      <c r="H29" s="1018"/>
      <c r="I29" s="1018"/>
      <c r="J29" s="1018"/>
      <c r="K29" s="1018"/>
      <c r="L29" s="1018"/>
      <c r="M29" s="1018"/>
      <c r="N29" s="1018"/>
      <c r="O29" s="1018"/>
      <c r="P29" s="1019"/>
      <c r="Q29" s="1025">
        <v>881</v>
      </c>
      <c r="R29" s="1026"/>
      <c r="S29" s="1026"/>
      <c r="T29" s="1026"/>
      <c r="U29" s="1026"/>
      <c r="V29" s="1026">
        <v>823</v>
      </c>
      <c r="W29" s="1026"/>
      <c r="X29" s="1026"/>
      <c r="Y29" s="1026"/>
      <c r="Z29" s="1026"/>
      <c r="AA29" s="1026">
        <v>58</v>
      </c>
      <c r="AB29" s="1026"/>
      <c r="AC29" s="1026"/>
      <c r="AD29" s="1026"/>
      <c r="AE29" s="1027"/>
      <c r="AF29" s="1022">
        <v>59</v>
      </c>
      <c r="AG29" s="1023"/>
      <c r="AH29" s="1023"/>
      <c r="AI29" s="1023"/>
      <c r="AJ29" s="1024"/>
      <c r="AK29" s="967">
        <v>166</v>
      </c>
      <c r="AL29" s="958"/>
      <c r="AM29" s="958"/>
      <c r="AN29" s="958"/>
      <c r="AO29" s="958"/>
      <c r="AP29" s="958" t="s">
        <v>485</v>
      </c>
      <c r="AQ29" s="958"/>
      <c r="AR29" s="958"/>
      <c r="AS29" s="958"/>
      <c r="AT29" s="958"/>
      <c r="AU29" s="958" t="s">
        <v>485</v>
      </c>
      <c r="AV29" s="958"/>
      <c r="AW29" s="958"/>
      <c r="AX29" s="958"/>
      <c r="AY29" s="958"/>
      <c r="AZ29" s="1028" t="s">
        <v>485</v>
      </c>
      <c r="BA29" s="1028"/>
      <c r="BB29" s="1028"/>
      <c r="BC29" s="1028"/>
      <c r="BD29" s="1028"/>
      <c r="BE29" s="959"/>
      <c r="BF29" s="959"/>
      <c r="BG29" s="959"/>
      <c r="BH29" s="959"/>
      <c r="BI29" s="960"/>
      <c r="BJ29" s="214"/>
      <c r="BK29" s="214"/>
      <c r="BL29" s="214"/>
      <c r="BM29" s="214"/>
      <c r="BN29" s="214"/>
      <c r="BO29" s="223"/>
      <c r="BP29" s="223"/>
      <c r="BQ29" s="220">
        <v>23</v>
      </c>
      <c r="BR29" s="221"/>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12"/>
    </row>
    <row r="30" spans="1:131" ht="26.25" customHeight="1" x14ac:dyDescent="0.15">
      <c r="A30" s="224">
        <v>3</v>
      </c>
      <c r="B30" s="1017" t="s">
        <v>390</v>
      </c>
      <c r="C30" s="1018"/>
      <c r="D30" s="1018"/>
      <c r="E30" s="1018"/>
      <c r="F30" s="1018"/>
      <c r="G30" s="1018"/>
      <c r="H30" s="1018"/>
      <c r="I30" s="1018"/>
      <c r="J30" s="1018"/>
      <c r="K30" s="1018"/>
      <c r="L30" s="1018"/>
      <c r="M30" s="1018"/>
      <c r="N30" s="1018"/>
      <c r="O30" s="1018"/>
      <c r="P30" s="1019"/>
      <c r="Q30" s="1025">
        <v>95</v>
      </c>
      <c r="R30" s="1026"/>
      <c r="S30" s="1026"/>
      <c r="T30" s="1026"/>
      <c r="U30" s="1026"/>
      <c r="V30" s="1026">
        <v>94</v>
      </c>
      <c r="W30" s="1026"/>
      <c r="X30" s="1026"/>
      <c r="Y30" s="1026"/>
      <c r="Z30" s="1026"/>
      <c r="AA30" s="1026">
        <v>1</v>
      </c>
      <c r="AB30" s="1026"/>
      <c r="AC30" s="1026"/>
      <c r="AD30" s="1026"/>
      <c r="AE30" s="1027"/>
      <c r="AF30" s="1022">
        <v>1</v>
      </c>
      <c r="AG30" s="1023"/>
      <c r="AH30" s="1023"/>
      <c r="AI30" s="1023"/>
      <c r="AJ30" s="1024"/>
      <c r="AK30" s="967">
        <v>35</v>
      </c>
      <c r="AL30" s="958"/>
      <c r="AM30" s="958"/>
      <c r="AN30" s="958"/>
      <c r="AO30" s="958"/>
      <c r="AP30" s="958" t="s">
        <v>485</v>
      </c>
      <c r="AQ30" s="958"/>
      <c r="AR30" s="958"/>
      <c r="AS30" s="958"/>
      <c r="AT30" s="958"/>
      <c r="AU30" s="958" t="s">
        <v>485</v>
      </c>
      <c r="AV30" s="958"/>
      <c r="AW30" s="958"/>
      <c r="AX30" s="958"/>
      <c r="AY30" s="958"/>
      <c r="AZ30" s="1028" t="s">
        <v>485</v>
      </c>
      <c r="BA30" s="1028"/>
      <c r="BB30" s="1028"/>
      <c r="BC30" s="1028"/>
      <c r="BD30" s="1028"/>
      <c r="BE30" s="959"/>
      <c r="BF30" s="959"/>
      <c r="BG30" s="959"/>
      <c r="BH30" s="959"/>
      <c r="BI30" s="960"/>
      <c r="BJ30" s="214"/>
      <c r="BK30" s="214"/>
      <c r="BL30" s="214"/>
      <c r="BM30" s="214"/>
      <c r="BN30" s="214"/>
      <c r="BO30" s="223"/>
      <c r="BP30" s="223"/>
      <c r="BQ30" s="220">
        <v>24</v>
      </c>
      <c r="BR30" s="221"/>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12"/>
    </row>
    <row r="31" spans="1:131" ht="26.25" customHeight="1" x14ac:dyDescent="0.15">
      <c r="A31" s="224">
        <v>4</v>
      </c>
      <c r="B31" s="1017" t="s">
        <v>391</v>
      </c>
      <c r="C31" s="1018"/>
      <c r="D31" s="1018"/>
      <c r="E31" s="1018"/>
      <c r="F31" s="1018"/>
      <c r="G31" s="1018"/>
      <c r="H31" s="1018"/>
      <c r="I31" s="1018"/>
      <c r="J31" s="1018"/>
      <c r="K31" s="1018"/>
      <c r="L31" s="1018"/>
      <c r="M31" s="1018"/>
      <c r="N31" s="1018"/>
      <c r="O31" s="1018"/>
      <c r="P31" s="1019"/>
      <c r="Q31" s="1025">
        <v>137</v>
      </c>
      <c r="R31" s="1026"/>
      <c r="S31" s="1026"/>
      <c r="T31" s="1026"/>
      <c r="U31" s="1026"/>
      <c r="V31" s="1026">
        <v>128</v>
      </c>
      <c r="W31" s="1026"/>
      <c r="X31" s="1026"/>
      <c r="Y31" s="1026"/>
      <c r="Z31" s="1026"/>
      <c r="AA31" s="1026">
        <v>8</v>
      </c>
      <c r="AB31" s="1026"/>
      <c r="AC31" s="1026"/>
      <c r="AD31" s="1026"/>
      <c r="AE31" s="1027"/>
      <c r="AF31" s="1022">
        <v>160</v>
      </c>
      <c r="AG31" s="1023"/>
      <c r="AH31" s="1023"/>
      <c r="AI31" s="1023"/>
      <c r="AJ31" s="1024"/>
      <c r="AK31" s="967">
        <v>100</v>
      </c>
      <c r="AL31" s="958"/>
      <c r="AM31" s="958"/>
      <c r="AN31" s="958"/>
      <c r="AO31" s="958"/>
      <c r="AP31" s="958">
        <v>372</v>
      </c>
      <c r="AQ31" s="958"/>
      <c r="AR31" s="958"/>
      <c r="AS31" s="958"/>
      <c r="AT31" s="958"/>
      <c r="AU31" s="958">
        <v>189</v>
      </c>
      <c r="AV31" s="958"/>
      <c r="AW31" s="958"/>
      <c r="AX31" s="958"/>
      <c r="AY31" s="958"/>
      <c r="AZ31" s="1028" t="s">
        <v>485</v>
      </c>
      <c r="BA31" s="1028"/>
      <c r="BB31" s="1028"/>
      <c r="BC31" s="1028"/>
      <c r="BD31" s="1028"/>
      <c r="BE31" s="959" t="s">
        <v>392</v>
      </c>
      <c r="BF31" s="959"/>
      <c r="BG31" s="959"/>
      <c r="BH31" s="959"/>
      <c r="BI31" s="960"/>
      <c r="BJ31" s="214"/>
      <c r="BK31" s="214"/>
      <c r="BL31" s="214"/>
      <c r="BM31" s="214"/>
      <c r="BN31" s="214"/>
      <c r="BO31" s="223"/>
      <c r="BP31" s="223"/>
      <c r="BQ31" s="220">
        <v>25</v>
      </c>
      <c r="BR31" s="221"/>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12"/>
    </row>
    <row r="32" spans="1:131" ht="26.25" customHeight="1" x14ac:dyDescent="0.15">
      <c r="A32" s="224">
        <v>5</v>
      </c>
      <c r="B32" s="1017"/>
      <c r="C32" s="1018"/>
      <c r="D32" s="1018"/>
      <c r="E32" s="1018"/>
      <c r="F32" s="1018"/>
      <c r="G32" s="1018"/>
      <c r="H32" s="1018"/>
      <c r="I32" s="1018"/>
      <c r="J32" s="1018"/>
      <c r="K32" s="1018"/>
      <c r="L32" s="1018"/>
      <c r="M32" s="1018"/>
      <c r="N32" s="1018"/>
      <c r="O32" s="1018"/>
      <c r="P32" s="1019"/>
      <c r="Q32" s="1025"/>
      <c r="R32" s="1026"/>
      <c r="S32" s="1026"/>
      <c r="T32" s="1026"/>
      <c r="U32" s="1026"/>
      <c r="V32" s="1026"/>
      <c r="W32" s="1026"/>
      <c r="X32" s="1026"/>
      <c r="Y32" s="1026"/>
      <c r="Z32" s="1026"/>
      <c r="AA32" s="1026"/>
      <c r="AB32" s="1026"/>
      <c r="AC32" s="1026"/>
      <c r="AD32" s="1026"/>
      <c r="AE32" s="1027"/>
      <c r="AF32" s="1022"/>
      <c r="AG32" s="1023"/>
      <c r="AH32" s="1023"/>
      <c r="AI32" s="1023"/>
      <c r="AJ32" s="1024"/>
      <c r="AK32" s="967"/>
      <c r="AL32" s="958"/>
      <c r="AM32" s="958"/>
      <c r="AN32" s="958"/>
      <c r="AO32" s="958"/>
      <c r="AP32" s="958"/>
      <c r="AQ32" s="958"/>
      <c r="AR32" s="958"/>
      <c r="AS32" s="958"/>
      <c r="AT32" s="958"/>
      <c r="AU32" s="958"/>
      <c r="AV32" s="958"/>
      <c r="AW32" s="958"/>
      <c r="AX32" s="958"/>
      <c r="AY32" s="958"/>
      <c r="AZ32" s="1028"/>
      <c r="BA32" s="1028"/>
      <c r="BB32" s="1028"/>
      <c r="BC32" s="1028"/>
      <c r="BD32" s="1028"/>
      <c r="BE32" s="959"/>
      <c r="BF32" s="959"/>
      <c r="BG32" s="959"/>
      <c r="BH32" s="959"/>
      <c r="BI32" s="960"/>
      <c r="BJ32" s="214"/>
      <c r="BK32" s="214"/>
      <c r="BL32" s="214"/>
      <c r="BM32" s="214"/>
      <c r="BN32" s="214"/>
      <c r="BO32" s="223"/>
      <c r="BP32" s="223"/>
      <c r="BQ32" s="220">
        <v>26</v>
      </c>
      <c r="BR32" s="221"/>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12"/>
    </row>
    <row r="33" spans="1:131" ht="26.25" customHeight="1" x14ac:dyDescent="0.15">
      <c r="A33" s="224">
        <v>6</v>
      </c>
      <c r="B33" s="1017"/>
      <c r="C33" s="1018"/>
      <c r="D33" s="1018"/>
      <c r="E33" s="1018"/>
      <c r="F33" s="1018"/>
      <c r="G33" s="1018"/>
      <c r="H33" s="1018"/>
      <c r="I33" s="1018"/>
      <c r="J33" s="1018"/>
      <c r="K33" s="1018"/>
      <c r="L33" s="1018"/>
      <c r="M33" s="1018"/>
      <c r="N33" s="1018"/>
      <c r="O33" s="1018"/>
      <c r="P33" s="1019"/>
      <c r="Q33" s="1025"/>
      <c r="R33" s="1026"/>
      <c r="S33" s="1026"/>
      <c r="T33" s="1026"/>
      <c r="U33" s="1026"/>
      <c r="V33" s="1026"/>
      <c r="W33" s="1026"/>
      <c r="X33" s="1026"/>
      <c r="Y33" s="1026"/>
      <c r="Z33" s="1026"/>
      <c r="AA33" s="1026"/>
      <c r="AB33" s="1026"/>
      <c r="AC33" s="1026"/>
      <c r="AD33" s="1026"/>
      <c r="AE33" s="1027"/>
      <c r="AF33" s="1022"/>
      <c r="AG33" s="1023"/>
      <c r="AH33" s="1023"/>
      <c r="AI33" s="1023"/>
      <c r="AJ33" s="1024"/>
      <c r="AK33" s="967"/>
      <c r="AL33" s="958"/>
      <c r="AM33" s="958"/>
      <c r="AN33" s="958"/>
      <c r="AO33" s="958"/>
      <c r="AP33" s="958"/>
      <c r="AQ33" s="958"/>
      <c r="AR33" s="958"/>
      <c r="AS33" s="958"/>
      <c r="AT33" s="958"/>
      <c r="AU33" s="958"/>
      <c r="AV33" s="958"/>
      <c r="AW33" s="958"/>
      <c r="AX33" s="958"/>
      <c r="AY33" s="958"/>
      <c r="AZ33" s="1028"/>
      <c r="BA33" s="1028"/>
      <c r="BB33" s="1028"/>
      <c r="BC33" s="1028"/>
      <c r="BD33" s="1028"/>
      <c r="BE33" s="959"/>
      <c r="BF33" s="959"/>
      <c r="BG33" s="959"/>
      <c r="BH33" s="959"/>
      <c r="BI33" s="960"/>
      <c r="BJ33" s="214"/>
      <c r="BK33" s="214"/>
      <c r="BL33" s="214"/>
      <c r="BM33" s="214"/>
      <c r="BN33" s="214"/>
      <c r="BO33" s="223"/>
      <c r="BP33" s="223"/>
      <c r="BQ33" s="220">
        <v>27</v>
      </c>
      <c r="BR33" s="221"/>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12"/>
    </row>
    <row r="34" spans="1:131" ht="26.25" customHeight="1" x14ac:dyDescent="0.15">
      <c r="A34" s="224">
        <v>7</v>
      </c>
      <c r="B34" s="1017"/>
      <c r="C34" s="1018"/>
      <c r="D34" s="1018"/>
      <c r="E34" s="1018"/>
      <c r="F34" s="1018"/>
      <c r="G34" s="1018"/>
      <c r="H34" s="1018"/>
      <c r="I34" s="1018"/>
      <c r="J34" s="1018"/>
      <c r="K34" s="1018"/>
      <c r="L34" s="1018"/>
      <c r="M34" s="1018"/>
      <c r="N34" s="1018"/>
      <c r="O34" s="1018"/>
      <c r="P34" s="1019"/>
      <c r="Q34" s="1025"/>
      <c r="R34" s="1026"/>
      <c r="S34" s="1026"/>
      <c r="T34" s="1026"/>
      <c r="U34" s="1026"/>
      <c r="V34" s="1026"/>
      <c r="W34" s="1026"/>
      <c r="X34" s="1026"/>
      <c r="Y34" s="1026"/>
      <c r="Z34" s="1026"/>
      <c r="AA34" s="1026"/>
      <c r="AB34" s="1026"/>
      <c r="AC34" s="1026"/>
      <c r="AD34" s="1026"/>
      <c r="AE34" s="1027"/>
      <c r="AF34" s="1022"/>
      <c r="AG34" s="1023"/>
      <c r="AH34" s="1023"/>
      <c r="AI34" s="1023"/>
      <c r="AJ34" s="1024"/>
      <c r="AK34" s="967"/>
      <c r="AL34" s="958"/>
      <c r="AM34" s="958"/>
      <c r="AN34" s="958"/>
      <c r="AO34" s="958"/>
      <c r="AP34" s="958"/>
      <c r="AQ34" s="958"/>
      <c r="AR34" s="958"/>
      <c r="AS34" s="958"/>
      <c r="AT34" s="958"/>
      <c r="AU34" s="958"/>
      <c r="AV34" s="958"/>
      <c r="AW34" s="958"/>
      <c r="AX34" s="958"/>
      <c r="AY34" s="958"/>
      <c r="AZ34" s="1028"/>
      <c r="BA34" s="1028"/>
      <c r="BB34" s="1028"/>
      <c r="BC34" s="1028"/>
      <c r="BD34" s="1028"/>
      <c r="BE34" s="959"/>
      <c r="BF34" s="959"/>
      <c r="BG34" s="959"/>
      <c r="BH34" s="959"/>
      <c r="BI34" s="960"/>
      <c r="BJ34" s="214"/>
      <c r="BK34" s="214"/>
      <c r="BL34" s="214"/>
      <c r="BM34" s="214"/>
      <c r="BN34" s="214"/>
      <c r="BO34" s="223"/>
      <c r="BP34" s="223"/>
      <c r="BQ34" s="220">
        <v>28</v>
      </c>
      <c r="BR34" s="221"/>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12"/>
    </row>
    <row r="35" spans="1:131" ht="26.25" customHeight="1" x14ac:dyDescent="0.15">
      <c r="A35" s="224">
        <v>8</v>
      </c>
      <c r="B35" s="1017"/>
      <c r="C35" s="1018"/>
      <c r="D35" s="1018"/>
      <c r="E35" s="1018"/>
      <c r="F35" s="1018"/>
      <c r="G35" s="1018"/>
      <c r="H35" s="1018"/>
      <c r="I35" s="1018"/>
      <c r="J35" s="1018"/>
      <c r="K35" s="1018"/>
      <c r="L35" s="1018"/>
      <c r="M35" s="1018"/>
      <c r="N35" s="1018"/>
      <c r="O35" s="1018"/>
      <c r="P35" s="1019"/>
      <c r="Q35" s="1025"/>
      <c r="R35" s="1026"/>
      <c r="S35" s="1026"/>
      <c r="T35" s="1026"/>
      <c r="U35" s="1026"/>
      <c r="V35" s="1026"/>
      <c r="W35" s="1026"/>
      <c r="X35" s="1026"/>
      <c r="Y35" s="1026"/>
      <c r="Z35" s="1026"/>
      <c r="AA35" s="1026"/>
      <c r="AB35" s="1026"/>
      <c r="AC35" s="1026"/>
      <c r="AD35" s="1026"/>
      <c r="AE35" s="1027"/>
      <c r="AF35" s="1022"/>
      <c r="AG35" s="1023"/>
      <c r="AH35" s="1023"/>
      <c r="AI35" s="1023"/>
      <c r="AJ35" s="1024"/>
      <c r="AK35" s="967"/>
      <c r="AL35" s="958"/>
      <c r="AM35" s="958"/>
      <c r="AN35" s="958"/>
      <c r="AO35" s="958"/>
      <c r="AP35" s="958"/>
      <c r="AQ35" s="958"/>
      <c r="AR35" s="958"/>
      <c r="AS35" s="958"/>
      <c r="AT35" s="958"/>
      <c r="AU35" s="958"/>
      <c r="AV35" s="958"/>
      <c r="AW35" s="958"/>
      <c r="AX35" s="958"/>
      <c r="AY35" s="958"/>
      <c r="AZ35" s="1028"/>
      <c r="BA35" s="1028"/>
      <c r="BB35" s="1028"/>
      <c r="BC35" s="1028"/>
      <c r="BD35" s="1028"/>
      <c r="BE35" s="959"/>
      <c r="BF35" s="959"/>
      <c r="BG35" s="959"/>
      <c r="BH35" s="959"/>
      <c r="BI35" s="960"/>
      <c r="BJ35" s="214"/>
      <c r="BK35" s="214"/>
      <c r="BL35" s="214"/>
      <c r="BM35" s="214"/>
      <c r="BN35" s="214"/>
      <c r="BO35" s="223"/>
      <c r="BP35" s="223"/>
      <c r="BQ35" s="220">
        <v>29</v>
      </c>
      <c r="BR35" s="221"/>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12"/>
    </row>
    <row r="36" spans="1:131" ht="26.25" customHeight="1" x14ac:dyDescent="0.15">
      <c r="A36" s="224">
        <v>9</v>
      </c>
      <c r="B36" s="1017"/>
      <c r="C36" s="1018"/>
      <c r="D36" s="1018"/>
      <c r="E36" s="1018"/>
      <c r="F36" s="1018"/>
      <c r="G36" s="1018"/>
      <c r="H36" s="1018"/>
      <c r="I36" s="1018"/>
      <c r="J36" s="1018"/>
      <c r="K36" s="1018"/>
      <c r="L36" s="1018"/>
      <c r="M36" s="1018"/>
      <c r="N36" s="1018"/>
      <c r="O36" s="1018"/>
      <c r="P36" s="1019"/>
      <c r="Q36" s="1025"/>
      <c r="R36" s="1026"/>
      <c r="S36" s="1026"/>
      <c r="T36" s="1026"/>
      <c r="U36" s="1026"/>
      <c r="V36" s="1026"/>
      <c r="W36" s="1026"/>
      <c r="X36" s="1026"/>
      <c r="Y36" s="1026"/>
      <c r="Z36" s="1026"/>
      <c r="AA36" s="1026"/>
      <c r="AB36" s="1026"/>
      <c r="AC36" s="1026"/>
      <c r="AD36" s="1026"/>
      <c r="AE36" s="1027"/>
      <c r="AF36" s="1022"/>
      <c r="AG36" s="1023"/>
      <c r="AH36" s="1023"/>
      <c r="AI36" s="1023"/>
      <c r="AJ36" s="1024"/>
      <c r="AK36" s="967"/>
      <c r="AL36" s="958"/>
      <c r="AM36" s="958"/>
      <c r="AN36" s="958"/>
      <c r="AO36" s="958"/>
      <c r="AP36" s="958"/>
      <c r="AQ36" s="958"/>
      <c r="AR36" s="958"/>
      <c r="AS36" s="958"/>
      <c r="AT36" s="958"/>
      <c r="AU36" s="958"/>
      <c r="AV36" s="958"/>
      <c r="AW36" s="958"/>
      <c r="AX36" s="958"/>
      <c r="AY36" s="958"/>
      <c r="AZ36" s="1028"/>
      <c r="BA36" s="1028"/>
      <c r="BB36" s="1028"/>
      <c r="BC36" s="1028"/>
      <c r="BD36" s="1028"/>
      <c r="BE36" s="959"/>
      <c r="BF36" s="959"/>
      <c r="BG36" s="959"/>
      <c r="BH36" s="959"/>
      <c r="BI36" s="960"/>
      <c r="BJ36" s="214"/>
      <c r="BK36" s="214"/>
      <c r="BL36" s="214"/>
      <c r="BM36" s="214"/>
      <c r="BN36" s="214"/>
      <c r="BO36" s="223"/>
      <c r="BP36" s="223"/>
      <c r="BQ36" s="220">
        <v>30</v>
      </c>
      <c r="BR36" s="221"/>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12"/>
    </row>
    <row r="37" spans="1:131" ht="26.25" customHeight="1" x14ac:dyDescent="0.15">
      <c r="A37" s="224">
        <v>10</v>
      </c>
      <c r="B37" s="1017"/>
      <c r="C37" s="1018"/>
      <c r="D37" s="1018"/>
      <c r="E37" s="1018"/>
      <c r="F37" s="1018"/>
      <c r="G37" s="1018"/>
      <c r="H37" s="1018"/>
      <c r="I37" s="1018"/>
      <c r="J37" s="1018"/>
      <c r="K37" s="1018"/>
      <c r="L37" s="1018"/>
      <c r="M37" s="1018"/>
      <c r="N37" s="1018"/>
      <c r="O37" s="1018"/>
      <c r="P37" s="1019"/>
      <c r="Q37" s="1025"/>
      <c r="R37" s="1026"/>
      <c r="S37" s="1026"/>
      <c r="T37" s="1026"/>
      <c r="U37" s="1026"/>
      <c r="V37" s="1026"/>
      <c r="W37" s="1026"/>
      <c r="X37" s="1026"/>
      <c r="Y37" s="1026"/>
      <c r="Z37" s="1026"/>
      <c r="AA37" s="1026"/>
      <c r="AB37" s="1026"/>
      <c r="AC37" s="1026"/>
      <c r="AD37" s="1026"/>
      <c r="AE37" s="1027"/>
      <c r="AF37" s="1022"/>
      <c r="AG37" s="1023"/>
      <c r="AH37" s="1023"/>
      <c r="AI37" s="1023"/>
      <c r="AJ37" s="1024"/>
      <c r="AK37" s="967"/>
      <c r="AL37" s="958"/>
      <c r="AM37" s="958"/>
      <c r="AN37" s="958"/>
      <c r="AO37" s="958"/>
      <c r="AP37" s="958"/>
      <c r="AQ37" s="958"/>
      <c r="AR37" s="958"/>
      <c r="AS37" s="958"/>
      <c r="AT37" s="958"/>
      <c r="AU37" s="958"/>
      <c r="AV37" s="958"/>
      <c r="AW37" s="958"/>
      <c r="AX37" s="958"/>
      <c r="AY37" s="958"/>
      <c r="AZ37" s="1028"/>
      <c r="BA37" s="1028"/>
      <c r="BB37" s="1028"/>
      <c r="BC37" s="1028"/>
      <c r="BD37" s="1028"/>
      <c r="BE37" s="959"/>
      <c r="BF37" s="959"/>
      <c r="BG37" s="959"/>
      <c r="BH37" s="959"/>
      <c r="BI37" s="960"/>
      <c r="BJ37" s="214"/>
      <c r="BK37" s="214"/>
      <c r="BL37" s="214"/>
      <c r="BM37" s="214"/>
      <c r="BN37" s="214"/>
      <c r="BO37" s="223"/>
      <c r="BP37" s="223"/>
      <c r="BQ37" s="220">
        <v>31</v>
      </c>
      <c r="BR37" s="221"/>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12"/>
    </row>
    <row r="38" spans="1:131" ht="26.25" customHeight="1" x14ac:dyDescent="0.15">
      <c r="A38" s="224">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14"/>
      <c r="BK38" s="214"/>
      <c r="BL38" s="214"/>
      <c r="BM38" s="214"/>
      <c r="BN38" s="214"/>
      <c r="BO38" s="223"/>
      <c r="BP38" s="223"/>
      <c r="BQ38" s="220">
        <v>32</v>
      </c>
      <c r="BR38" s="221"/>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12"/>
    </row>
    <row r="39" spans="1:131" ht="26.25" customHeight="1" x14ac:dyDescent="0.15">
      <c r="A39" s="224">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14"/>
      <c r="BK39" s="214"/>
      <c r="BL39" s="214"/>
      <c r="BM39" s="214"/>
      <c r="BN39" s="214"/>
      <c r="BO39" s="223"/>
      <c r="BP39" s="223"/>
      <c r="BQ39" s="220">
        <v>33</v>
      </c>
      <c r="BR39" s="221"/>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12"/>
    </row>
    <row r="40" spans="1:131" ht="26.25" customHeight="1" x14ac:dyDescent="0.15">
      <c r="A40" s="220">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14"/>
      <c r="BK40" s="214"/>
      <c r="BL40" s="214"/>
      <c r="BM40" s="214"/>
      <c r="BN40" s="214"/>
      <c r="BO40" s="223"/>
      <c r="BP40" s="223"/>
      <c r="BQ40" s="220">
        <v>34</v>
      </c>
      <c r="BR40" s="221"/>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12"/>
    </row>
    <row r="41" spans="1:131" ht="26.25" customHeight="1" x14ac:dyDescent="0.15">
      <c r="A41" s="220">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14"/>
      <c r="BK41" s="214"/>
      <c r="BL41" s="214"/>
      <c r="BM41" s="214"/>
      <c r="BN41" s="214"/>
      <c r="BO41" s="223"/>
      <c r="BP41" s="223"/>
      <c r="BQ41" s="220">
        <v>35</v>
      </c>
      <c r="BR41" s="221"/>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12"/>
    </row>
    <row r="42" spans="1:131" ht="26.25" customHeight="1" x14ac:dyDescent="0.15">
      <c r="A42" s="220">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14"/>
      <c r="BK42" s="214"/>
      <c r="BL42" s="214"/>
      <c r="BM42" s="214"/>
      <c r="BN42" s="214"/>
      <c r="BO42" s="223"/>
      <c r="BP42" s="223"/>
      <c r="BQ42" s="220">
        <v>36</v>
      </c>
      <c r="BR42" s="221"/>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12"/>
    </row>
    <row r="43" spans="1:131" ht="26.25" customHeight="1" x14ac:dyDescent="0.15">
      <c r="A43" s="220">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14"/>
      <c r="BK43" s="214"/>
      <c r="BL43" s="214"/>
      <c r="BM43" s="214"/>
      <c r="BN43" s="214"/>
      <c r="BO43" s="223"/>
      <c r="BP43" s="223"/>
      <c r="BQ43" s="220">
        <v>37</v>
      </c>
      <c r="BR43" s="221"/>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12"/>
    </row>
    <row r="44" spans="1:131" ht="26.25" customHeight="1" x14ac:dyDescent="0.15">
      <c r="A44" s="220">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14"/>
      <c r="BK44" s="214"/>
      <c r="BL44" s="214"/>
      <c r="BM44" s="214"/>
      <c r="BN44" s="214"/>
      <c r="BO44" s="223"/>
      <c r="BP44" s="223"/>
      <c r="BQ44" s="220">
        <v>38</v>
      </c>
      <c r="BR44" s="221"/>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12"/>
    </row>
    <row r="45" spans="1:131" ht="26.25" customHeight="1" x14ac:dyDescent="0.15">
      <c r="A45" s="220">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14"/>
      <c r="BK45" s="214"/>
      <c r="BL45" s="214"/>
      <c r="BM45" s="214"/>
      <c r="BN45" s="214"/>
      <c r="BO45" s="223"/>
      <c r="BP45" s="223"/>
      <c r="BQ45" s="220">
        <v>39</v>
      </c>
      <c r="BR45" s="221"/>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12"/>
    </row>
    <row r="46" spans="1:131" ht="26.25" customHeight="1" x14ac:dyDescent="0.15">
      <c r="A46" s="220">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14"/>
      <c r="BK46" s="214"/>
      <c r="BL46" s="214"/>
      <c r="BM46" s="214"/>
      <c r="BN46" s="214"/>
      <c r="BO46" s="223"/>
      <c r="BP46" s="223"/>
      <c r="BQ46" s="220">
        <v>40</v>
      </c>
      <c r="BR46" s="221"/>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12"/>
    </row>
    <row r="47" spans="1:131" ht="26.25" customHeight="1" x14ac:dyDescent="0.15">
      <c r="A47" s="220">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14"/>
      <c r="BK47" s="214"/>
      <c r="BL47" s="214"/>
      <c r="BM47" s="214"/>
      <c r="BN47" s="214"/>
      <c r="BO47" s="223"/>
      <c r="BP47" s="223"/>
      <c r="BQ47" s="220">
        <v>41</v>
      </c>
      <c r="BR47" s="221"/>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12"/>
    </row>
    <row r="48" spans="1:131" ht="26.25" customHeight="1" x14ac:dyDescent="0.15">
      <c r="A48" s="220">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14"/>
      <c r="BK48" s="214"/>
      <c r="BL48" s="214"/>
      <c r="BM48" s="214"/>
      <c r="BN48" s="214"/>
      <c r="BO48" s="223"/>
      <c r="BP48" s="223"/>
      <c r="BQ48" s="220">
        <v>42</v>
      </c>
      <c r="BR48" s="221"/>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12"/>
    </row>
    <row r="49" spans="1:131" ht="26.25" customHeight="1" x14ac:dyDescent="0.15">
      <c r="A49" s="220">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14"/>
      <c r="BK49" s="214"/>
      <c r="BL49" s="214"/>
      <c r="BM49" s="214"/>
      <c r="BN49" s="214"/>
      <c r="BO49" s="223"/>
      <c r="BP49" s="223"/>
      <c r="BQ49" s="220">
        <v>43</v>
      </c>
      <c r="BR49" s="221"/>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12"/>
    </row>
    <row r="50" spans="1:131" ht="26.25" customHeight="1" x14ac:dyDescent="0.15">
      <c r="A50" s="220">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14"/>
      <c r="BK50" s="214"/>
      <c r="BL50" s="214"/>
      <c r="BM50" s="214"/>
      <c r="BN50" s="214"/>
      <c r="BO50" s="223"/>
      <c r="BP50" s="223"/>
      <c r="BQ50" s="220">
        <v>44</v>
      </c>
      <c r="BR50" s="221"/>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12"/>
    </row>
    <row r="51" spans="1:131" ht="26.25" customHeight="1" x14ac:dyDescent="0.15">
      <c r="A51" s="220">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14"/>
      <c r="BK51" s="214"/>
      <c r="BL51" s="214"/>
      <c r="BM51" s="214"/>
      <c r="BN51" s="214"/>
      <c r="BO51" s="223"/>
      <c r="BP51" s="223"/>
      <c r="BQ51" s="220">
        <v>45</v>
      </c>
      <c r="BR51" s="221"/>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12"/>
    </row>
    <row r="52" spans="1:131" ht="26.25" customHeight="1" x14ac:dyDescent="0.15">
      <c r="A52" s="220">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14"/>
      <c r="BK52" s="214"/>
      <c r="BL52" s="214"/>
      <c r="BM52" s="214"/>
      <c r="BN52" s="214"/>
      <c r="BO52" s="223"/>
      <c r="BP52" s="223"/>
      <c r="BQ52" s="220">
        <v>46</v>
      </c>
      <c r="BR52" s="221"/>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12"/>
    </row>
    <row r="53" spans="1:131" ht="26.25" customHeight="1" x14ac:dyDescent="0.15">
      <c r="A53" s="220">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14"/>
      <c r="BK53" s="214"/>
      <c r="BL53" s="214"/>
      <c r="BM53" s="214"/>
      <c r="BN53" s="214"/>
      <c r="BO53" s="223"/>
      <c r="BP53" s="223"/>
      <c r="BQ53" s="220">
        <v>47</v>
      </c>
      <c r="BR53" s="221"/>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12"/>
    </row>
    <row r="54" spans="1:131" ht="26.25" customHeight="1" x14ac:dyDescent="0.15">
      <c r="A54" s="220">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14"/>
      <c r="BK54" s="214"/>
      <c r="BL54" s="214"/>
      <c r="BM54" s="214"/>
      <c r="BN54" s="214"/>
      <c r="BO54" s="223"/>
      <c r="BP54" s="223"/>
      <c r="BQ54" s="220">
        <v>48</v>
      </c>
      <c r="BR54" s="221"/>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12"/>
    </row>
    <row r="55" spans="1:131" ht="26.25" customHeight="1" x14ac:dyDescent="0.15">
      <c r="A55" s="220">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14"/>
      <c r="BK55" s="214"/>
      <c r="BL55" s="214"/>
      <c r="BM55" s="214"/>
      <c r="BN55" s="214"/>
      <c r="BO55" s="223"/>
      <c r="BP55" s="223"/>
      <c r="BQ55" s="220">
        <v>49</v>
      </c>
      <c r="BR55" s="221"/>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12"/>
    </row>
    <row r="56" spans="1:131" ht="26.25" customHeight="1" x14ac:dyDescent="0.15">
      <c r="A56" s="220">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14"/>
      <c r="BK56" s="214"/>
      <c r="BL56" s="214"/>
      <c r="BM56" s="214"/>
      <c r="BN56" s="214"/>
      <c r="BO56" s="223"/>
      <c r="BP56" s="223"/>
      <c r="BQ56" s="220">
        <v>50</v>
      </c>
      <c r="BR56" s="221"/>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12"/>
    </row>
    <row r="57" spans="1:131" ht="26.25" customHeight="1" x14ac:dyDescent="0.15">
      <c r="A57" s="220">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14"/>
      <c r="BK57" s="214"/>
      <c r="BL57" s="214"/>
      <c r="BM57" s="214"/>
      <c r="BN57" s="214"/>
      <c r="BO57" s="223"/>
      <c r="BP57" s="223"/>
      <c r="BQ57" s="220">
        <v>51</v>
      </c>
      <c r="BR57" s="221"/>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12"/>
    </row>
    <row r="58" spans="1:131" ht="26.25" customHeight="1" x14ac:dyDescent="0.15">
      <c r="A58" s="220">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14"/>
      <c r="BK58" s="214"/>
      <c r="BL58" s="214"/>
      <c r="BM58" s="214"/>
      <c r="BN58" s="214"/>
      <c r="BO58" s="223"/>
      <c r="BP58" s="223"/>
      <c r="BQ58" s="220">
        <v>52</v>
      </c>
      <c r="BR58" s="221"/>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12"/>
    </row>
    <row r="59" spans="1:131" ht="26.25" customHeight="1" x14ac:dyDescent="0.15">
      <c r="A59" s="220">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14"/>
      <c r="BK59" s="214"/>
      <c r="BL59" s="214"/>
      <c r="BM59" s="214"/>
      <c r="BN59" s="214"/>
      <c r="BO59" s="223"/>
      <c r="BP59" s="223"/>
      <c r="BQ59" s="220">
        <v>53</v>
      </c>
      <c r="BR59" s="221"/>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12"/>
    </row>
    <row r="60" spans="1:131" ht="26.25" customHeight="1" x14ac:dyDescent="0.15">
      <c r="A60" s="220">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14"/>
      <c r="BK60" s="214"/>
      <c r="BL60" s="214"/>
      <c r="BM60" s="214"/>
      <c r="BN60" s="214"/>
      <c r="BO60" s="223"/>
      <c r="BP60" s="223"/>
      <c r="BQ60" s="220">
        <v>54</v>
      </c>
      <c r="BR60" s="221"/>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12"/>
    </row>
    <row r="61" spans="1:131" ht="26.25" customHeight="1" thickBot="1" x14ac:dyDescent="0.2">
      <c r="A61" s="220">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14"/>
      <c r="BK61" s="214"/>
      <c r="BL61" s="214"/>
      <c r="BM61" s="214"/>
      <c r="BN61" s="214"/>
      <c r="BO61" s="223"/>
      <c r="BP61" s="223"/>
      <c r="BQ61" s="220">
        <v>55</v>
      </c>
      <c r="BR61" s="221"/>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12"/>
    </row>
    <row r="62" spans="1:131" ht="26.25" customHeight="1" x14ac:dyDescent="0.15">
      <c r="A62" s="220">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393</v>
      </c>
      <c r="BK62" s="1015"/>
      <c r="BL62" s="1015"/>
      <c r="BM62" s="1015"/>
      <c r="BN62" s="1016"/>
      <c r="BO62" s="223"/>
      <c r="BP62" s="223"/>
      <c r="BQ62" s="220">
        <v>56</v>
      </c>
      <c r="BR62" s="221"/>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12"/>
    </row>
    <row r="63" spans="1:131" ht="26.25" customHeight="1" thickBot="1" x14ac:dyDescent="0.2">
      <c r="A63" s="222" t="s">
        <v>376</v>
      </c>
      <c r="B63" s="924" t="s">
        <v>394</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230</v>
      </c>
      <c r="AG63" s="946"/>
      <c r="AH63" s="946"/>
      <c r="AI63" s="946"/>
      <c r="AJ63" s="1009"/>
      <c r="AK63" s="1010"/>
      <c r="AL63" s="950"/>
      <c r="AM63" s="950"/>
      <c r="AN63" s="950"/>
      <c r="AO63" s="950"/>
      <c r="AP63" s="946">
        <v>372</v>
      </c>
      <c r="AQ63" s="946"/>
      <c r="AR63" s="946"/>
      <c r="AS63" s="946"/>
      <c r="AT63" s="946"/>
      <c r="AU63" s="946">
        <v>189</v>
      </c>
      <c r="AV63" s="946"/>
      <c r="AW63" s="946"/>
      <c r="AX63" s="946"/>
      <c r="AY63" s="946"/>
      <c r="AZ63" s="1004"/>
      <c r="BA63" s="1004"/>
      <c r="BB63" s="1004"/>
      <c r="BC63" s="1004"/>
      <c r="BD63" s="1004"/>
      <c r="BE63" s="947"/>
      <c r="BF63" s="947"/>
      <c r="BG63" s="947"/>
      <c r="BH63" s="947"/>
      <c r="BI63" s="948"/>
      <c r="BJ63" s="1005" t="s">
        <v>122</v>
      </c>
      <c r="BK63" s="940"/>
      <c r="BL63" s="940"/>
      <c r="BM63" s="940"/>
      <c r="BN63" s="1006"/>
      <c r="BO63" s="223"/>
      <c r="BP63" s="223"/>
      <c r="BQ63" s="220">
        <v>57</v>
      </c>
      <c r="BR63" s="221"/>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12"/>
    </row>
    <row r="64" spans="1:131" ht="26.25" customHeight="1" x14ac:dyDescent="0.15">
      <c r="A64" s="223"/>
      <c r="B64" s="223"/>
      <c r="C64" s="223"/>
      <c r="D64" s="223"/>
      <c r="E64" s="223"/>
      <c r="F64" s="223"/>
      <c r="G64" s="223"/>
      <c r="H64" s="223"/>
      <c r="I64" s="223"/>
      <c r="J64" s="223"/>
      <c r="K64" s="223"/>
      <c r="L64" s="223"/>
      <c r="M64" s="223"/>
      <c r="N64" s="223"/>
      <c r="O64" s="223"/>
      <c r="P64" s="223"/>
      <c r="Q64" s="223"/>
      <c r="R64" s="223"/>
      <c r="S64" s="223"/>
      <c r="T64" s="223"/>
      <c r="U64" s="223"/>
      <c r="V64" s="223"/>
      <c r="W64" s="223"/>
      <c r="X64" s="223"/>
      <c r="Y64" s="223"/>
      <c r="Z64" s="223"/>
      <c r="AA64" s="223"/>
      <c r="AB64" s="223"/>
      <c r="AC64" s="223"/>
      <c r="AD64" s="223"/>
      <c r="AE64" s="223"/>
      <c r="AF64" s="223"/>
      <c r="AG64" s="223"/>
      <c r="AH64" s="223"/>
      <c r="AI64" s="223"/>
      <c r="AJ64" s="223"/>
      <c r="AK64" s="223"/>
      <c r="AL64" s="223"/>
      <c r="AM64" s="223"/>
      <c r="AN64" s="223"/>
      <c r="AO64" s="223"/>
      <c r="AP64" s="223"/>
      <c r="AQ64" s="223"/>
      <c r="AR64" s="223"/>
      <c r="AS64" s="223"/>
      <c r="AT64" s="223"/>
      <c r="AU64" s="223"/>
      <c r="AV64" s="223"/>
      <c r="AW64" s="223"/>
      <c r="AX64" s="223"/>
      <c r="AY64" s="223"/>
      <c r="AZ64" s="223"/>
      <c r="BA64" s="223"/>
      <c r="BB64" s="223"/>
      <c r="BC64" s="223"/>
      <c r="BD64" s="223"/>
      <c r="BE64" s="223"/>
      <c r="BF64" s="223"/>
      <c r="BG64" s="223"/>
      <c r="BH64" s="223"/>
      <c r="BI64" s="223"/>
      <c r="BJ64" s="223"/>
      <c r="BK64" s="223"/>
      <c r="BL64" s="223"/>
      <c r="BM64" s="223"/>
      <c r="BN64" s="223"/>
      <c r="BO64" s="223"/>
      <c r="BP64" s="223"/>
      <c r="BQ64" s="220">
        <v>58</v>
      </c>
      <c r="BR64" s="221"/>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12"/>
    </row>
    <row r="65" spans="1:131" ht="26.25" customHeight="1" thickBot="1" x14ac:dyDescent="0.2">
      <c r="A65" s="214" t="s">
        <v>395</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3"/>
      <c r="BF65" s="223"/>
      <c r="BG65" s="223"/>
      <c r="BH65" s="223"/>
      <c r="BI65" s="223"/>
      <c r="BJ65" s="223"/>
      <c r="BK65" s="223"/>
      <c r="BL65" s="223"/>
      <c r="BM65" s="223"/>
      <c r="BN65" s="223"/>
      <c r="BO65" s="223"/>
      <c r="BP65" s="223"/>
      <c r="BQ65" s="220">
        <v>59</v>
      </c>
      <c r="BR65" s="221"/>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12"/>
    </row>
    <row r="66" spans="1:131" ht="26.25" customHeight="1" x14ac:dyDescent="0.15">
      <c r="A66" s="982" t="s">
        <v>396</v>
      </c>
      <c r="B66" s="983"/>
      <c r="C66" s="983"/>
      <c r="D66" s="983"/>
      <c r="E66" s="983"/>
      <c r="F66" s="983"/>
      <c r="G66" s="983"/>
      <c r="H66" s="983"/>
      <c r="I66" s="983"/>
      <c r="J66" s="983"/>
      <c r="K66" s="983"/>
      <c r="L66" s="983"/>
      <c r="M66" s="983"/>
      <c r="N66" s="983"/>
      <c r="O66" s="983"/>
      <c r="P66" s="984"/>
      <c r="Q66" s="988" t="s">
        <v>380</v>
      </c>
      <c r="R66" s="989"/>
      <c r="S66" s="989"/>
      <c r="T66" s="989"/>
      <c r="U66" s="990"/>
      <c r="V66" s="988" t="s">
        <v>381</v>
      </c>
      <c r="W66" s="989"/>
      <c r="X66" s="989"/>
      <c r="Y66" s="989"/>
      <c r="Z66" s="990"/>
      <c r="AA66" s="988" t="s">
        <v>382</v>
      </c>
      <c r="AB66" s="989"/>
      <c r="AC66" s="989"/>
      <c r="AD66" s="989"/>
      <c r="AE66" s="990"/>
      <c r="AF66" s="994" t="s">
        <v>383</v>
      </c>
      <c r="AG66" s="995"/>
      <c r="AH66" s="995"/>
      <c r="AI66" s="995"/>
      <c r="AJ66" s="996"/>
      <c r="AK66" s="988" t="s">
        <v>384</v>
      </c>
      <c r="AL66" s="983"/>
      <c r="AM66" s="983"/>
      <c r="AN66" s="983"/>
      <c r="AO66" s="984"/>
      <c r="AP66" s="988" t="s">
        <v>385</v>
      </c>
      <c r="AQ66" s="989"/>
      <c r="AR66" s="989"/>
      <c r="AS66" s="989"/>
      <c r="AT66" s="990"/>
      <c r="AU66" s="988" t="s">
        <v>397</v>
      </c>
      <c r="AV66" s="989"/>
      <c r="AW66" s="989"/>
      <c r="AX66" s="989"/>
      <c r="AY66" s="990"/>
      <c r="AZ66" s="988" t="s">
        <v>364</v>
      </c>
      <c r="BA66" s="989"/>
      <c r="BB66" s="989"/>
      <c r="BC66" s="989"/>
      <c r="BD66" s="1002"/>
      <c r="BE66" s="223"/>
      <c r="BF66" s="223"/>
      <c r="BG66" s="223"/>
      <c r="BH66" s="223"/>
      <c r="BI66" s="223"/>
      <c r="BJ66" s="223"/>
      <c r="BK66" s="223"/>
      <c r="BL66" s="223"/>
      <c r="BM66" s="223"/>
      <c r="BN66" s="223"/>
      <c r="BO66" s="223"/>
      <c r="BP66" s="223"/>
      <c r="BQ66" s="220">
        <v>60</v>
      </c>
      <c r="BR66" s="225"/>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12"/>
    </row>
    <row r="67" spans="1:131" ht="26.25" customHeight="1" thickBot="1" x14ac:dyDescent="0.2">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23"/>
      <c r="BF67" s="223"/>
      <c r="BG67" s="223"/>
      <c r="BH67" s="223"/>
      <c r="BI67" s="223"/>
      <c r="BJ67" s="223"/>
      <c r="BK67" s="223"/>
      <c r="BL67" s="223"/>
      <c r="BM67" s="223"/>
      <c r="BN67" s="223"/>
      <c r="BO67" s="223"/>
      <c r="BP67" s="223"/>
      <c r="BQ67" s="220">
        <v>61</v>
      </c>
      <c r="BR67" s="225"/>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12"/>
    </row>
    <row r="68" spans="1:131" ht="26.25" customHeight="1" thickTop="1" x14ac:dyDescent="0.15">
      <c r="A68" s="218">
        <v>1</v>
      </c>
      <c r="B68" s="972" t="s">
        <v>543</v>
      </c>
      <c r="C68" s="973"/>
      <c r="D68" s="973"/>
      <c r="E68" s="973"/>
      <c r="F68" s="973"/>
      <c r="G68" s="973"/>
      <c r="H68" s="973"/>
      <c r="I68" s="973"/>
      <c r="J68" s="973"/>
      <c r="K68" s="973"/>
      <c r="L68" s="973"/>
      <c r="M68" s="973"/>
      <c r="N68" s="973"/>
      <c r="O68" s="973"/>
      <c r="P68" s="974"/>
      <c r="Q68" s="975">
        <v>896</v>
      </c>
      <c r="R68" s="969"/>
      <c r="S68" s="969"/>
      <c r="T68" s="969"/>
      <c r="U68" s="969"/>
      <c r="V68" s="969">
        <v>862</v>
      </c>
      <c r="W68" s="969"/>
      <c r="X68" s="969"/>
      <c r="Y68" s="969"/>
      <c r="Z68" s="969"/>
      <c r="AA68" s="969">
        <v>34</v>
      </c>
      <c r="AB68" s="969"/>
      <c r="AC68" s="969"/>
      <c r="AD68" s="969"/>
      <c r="AE68" s="969"/>
      <c r="AF68" s="969">
        <v>0</v>
      </c>
      <c r="AG68" s="969"/>
      <c r="AH68" s="969"/>
      <c r="AI68" s="969"/>
      <c r="AJ68" s="969"/>
      <c r="AK68" s="969" t="s">
        <v>552</v>
      </c>
      <c r="AL68" s="969"/>
      <c r="AM68" s="969"/>
      <c r="AN68" s="969"/>
      <c r="AO68" s="969"/>
      <c r="AP68" s="969">
        <v>99</v>
      </c>
      <c r="AQ68" s="969"/>
      <c r="AR68" s="969"/>
      <c r="AS68" s="969"/>
      <c r="AT68" s="969"/>
      <c r="AU68" s="969">
        <v>30</v>
      </c>
      <c r="AV68" s="969"/>
      <c r="AW68" s="969"/>
      <c r="AX68" s="969"/>
      <c r="AY68" s="969"/>
      <c r="AZ68" s="970"/>
      <c r="BA68" s="970"/>
      <c r="BB68" s="970"/>
      <c r="BC68" s="970"/>
      <c r="BD68" s="971"/>
      <c r="BE68" s="223"/>
      <c r="BF68" s="223"/>
      <c r="BG68" s="223"/>
      <c r="BH68" s="223"/>
      <c r="BI68" s="223"/>
      <c r="BJ68" s="223"/>
      <c r="BK68" s="223"/>
      <c r="BL68" s="223"/>
      <c r="BM68" s="223"/>
      <c r="BN68" s="223"/>
      <c r="BO68" s="223"/>
      <c r="BP68" s="223"/>
      <c r="BQ68" s="220">
        <v>62</v>
      </c>
      <c r="BR68" s="225"/>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12"/>
    </row>
    <row r="69" spans="1:131" ht="26.25" customHeight="1" x14ac:dyDescent="0.15">
      <c r="A69" s="220">
        <v>2</v>
      </c>
      <c r="B69" s="961" t="s">
        <v>544</v>
      </c>
      <c r="C69" s="962"/>
      <c r="D69" s="962"/>
      <c r="E69" s="962"/>
      <c r="F69" s="962"/>
      <c r="G69" s="962"/>
      <c r="H69" s="962"/>
      <c r="I69" s="962"/>
      <c r="J69" s="962"/>
      <c r="K69" s="962"/>
      <c r="L69" s="962"/>
      <c r="M69" s="962"/>
      <c r="N69" s="962"/>
      <c r="O69" s="962"/>
      <c r="P69" s="963"/>
      <c r="Q69" s="964">
        <v>3</v>
      </c>
      <c r="R69" s="958"/>
      <c r="S69" s="958"/>
      <c r="T69" s="958"/>
      <c r="U69" s="958"/>
      <c r="V69" s="958">
        <v>3</v>
      </c>
      <c r="W69" s="958"/>
      <c r="X69" s="958"/>
      <c r="Y69" s="958"/>
      <c r="Z69" s="958"/>
      <c r="AA69" s="958">
        <v>0</v>
      </c>
      <c r="AB69" s="958"/>
      <c r="AC69" s="958"/>
      <c r="AD69" s="958"/>
      <c r="AE69" s="958"/>
      <c r="AF69" s="958">
        <v>0</v>
      </c>
      <c r="AG69" s="958"/>
      <c r="AH69" s="958"/>
      <c r="AI69" s="958"/>
      <c r="AJ69" s="958"/>
      <c r="AK69" s="958" t="s">
        <v>485</v>
      </c>
      <c r="AL69" s="958"/>
      <c r="AM69" s="958"/>
      <c r="AN69" s="958"/>
      <c r="AO69" s="958"/>
      <c r="AP69" s="958" t="s">
        <v>485</v>
      </c>
      <c r="AQ69" s="958"/>
      <c r="AR69" s="958"/>
      <c r="AS69" s="958"/>
      <c r="AT69" s="958"/>
      <c r="AU69" s="958" t="s">
        <v>485</v>
      </c>
      <c r="AV69" s="958"/>
      <c r="AW69" s="958"/>
      <c r="AX69" s="958"/>
      <c r="AY69" s="958"/>
      <c r="AZ69" s="959"/>
      <c r="BA69" s="959"/>
      <c r="BB69" s="959"/>
      <c r="BC69" s="959"/>
      <c r="BD69" s="960"/>
      <c r="BE69" s="223"/>
      <c r="BF69" s="223"/>
      <c r="BG69" s="223"/>
      <c r="BH69" s="223"/>
      <c r="BI69" s="223"/>
      <c r="BJ69" s="223"/>
      <c r="BK69" s="223"/>
      <c r="BL69" s="223"/>
      <c r="BM69" s="223"/>
      <c r="BN69" s="223"/>
      <c r="BO69" s="223"/>
      <c r="BP69" s="223"/>
      <c r="BQ69" s="220">
        <v>63</v>
      </c>
      <c r="BR69" s="225"/>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12"/>
    </row>
    <row r="70" spans="1:131" ht="26.25" customHeight="1" x14ac:dyDescent="0.15">
      <c r="A70" s="220">
        <v>3</v>
      </c>
      <c r="B70" s="961" t="s">
        <v>545</v>
      </c>
      <c r="C70" s="962"/>
      <c r="D70" s="962"/>
      <c r="E70" s="962"/>
      <c r="F70" s="962"/>
      <c r="G70" s="962"/>
      <c r="H70" s="962"/>
      <c r="I70" s="962"/>
      <c r="J70" s="962"/>
      <c r="K70" s="962"/>
      <c r="L70" s="962"/>
      <c r="M70" s="962"/>
      <c r="N70" s="962"/>
      <c r="O70" s="962"/>
      <c r="P70" s="963"/>
      <c r="Q70" s="964">
        <v>152</v>
      </c>
      <c r="R70" s="958"/>
      <c r="S70" s="958"/>
      <c r="T70" s="958"/>
      <c r="U70" s="958"/>
      <c r="V70" s="958">
        <v>143</v>
      </c>
      <c r="W70" s="958"/>
      <c r="X70" s="958"/>
      <c r="Y70" s="958"/>
      <c r="Z70" s="958"/>
      <c r="AA70" s="958">
        <v>9</v>
      </c>
      <c r="AB70" s="958"/>
      <c r="AC70" s="958"/>
      <c r="AD70" s="958"/>
      <c r="AE70" s="958"/>
      <c r="AF70" s="958">
        <v>9</v>
      </c>
      <c r="AG70" s="958"/>
      <c r="AH70" s="958"/>
      <c r="AI70" s="958"/>
      <c r="AJ70" s="958"/>
      <c r="AK70" s="958" t="s">
        <v>485</v>
      </c>
      <c r="AL70" s="958"/>
      <c r="AM70" s="958"/>
      <c r="AN70" s="958"/>
      <c r="AO70" s="958"/>
      <c r="AP70" s="958" t="s">
        <v>485</v>
      </c>
      <c r="AQ70" s="958"/>
      <c r="AR70" s="958"/>
      <c r="AS70" s="958"/>
      <c r="AT70" s="958"/>
      <c r="AU70" s="958" t="s">
        <v>485</v>
      </c>
      <c r="AV70" s="958"/>
      <c r="AW70" s="958"/>
      <c r="AX70" s="958"/>
      <c r="AY70" s="958"/>
      <c r="AZ70" s="959"/>
      <c r="BA70" s="959"/>
      <c r="BB70" s="959"/>
      <c r="BC70" s="959"/>
      <c r="BD70" s="960"/>
      <c r="BE70" s="223"/>
      <c r="BF70" s="223"/>
      <c r="BG70" s="223"/>
      <c r="BH70" s="223"/>
      <c r="BI70" s="223"/>
      <c r="BJ70" s="223"/>
      <c r="BK70" s="223"/>
      <c r="BL70" s="223"/>
      <c r="BM70" s="223"/>
      <c r="BN70" s="223"/>
      <c r="BO70" s="223"/>
      <c r="BP70" s="223"/>
      <c r="BQ70" s="220">
        <v>64</v>
      </c>
      <c r="BR70" s="225"/>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12"/>
    </row>
    <row r="71" spans="1:131" ht="26.25" customHeight="1" x14ac:dyDescent="0.15">
      <c r="A71" s="220">
        <v>4</v>
      </c>
      <c r="B71" s="961" t="s">
        <v>546</v>
      </c>
      <c r="C71" s="962"/>
      <c r="D71" s="962"/>
      <c r="E71" s="962"/>
      <c r="F71" s="962"/>
      <c r="G71" s="962"/>
      <c r="H71" s="962"/>
      <c r="I71" s="962"/>
      <c r="J71" s="962"/>
      <c r="K71" s="962"/>
      <c r="L71" s="962"/>
      <c r="M71" s="962"/>
      <c r="N71" s="962"/>
      <c r="O71" s="962"/>
      <c r="P71" s="963"/>
      <c r="Q71" s="964">
        <v>4171</v>
      </c>
      <c r="R71" s="958"/>
      <c r="S71" s="958"/>
      <c r="T71" s="958"/>
      <c r="U71" s="958"/>
      <c r="V71" s="958">
        <v>3764</v>
      </c>
      <c r="W71" s="958"/>
      <c r="X71" s="958"/>
      <c r="Y71" s="958"/>
      <c r="Z71" s="958"/>
      <c r="AA71" s="958">
        <v>407</v>
      </c>
      <c r="AB71" s="958"/>
      <c r="AC71" s="958"/>
      <c r="AD71" s="958"/>
      <c r="AE71" s="958"/>
      <c r="AF71" s="958">
        <v>407</v>
      </c>
      <c r="AG71" s="958"/>
      <c r="AH71" s="958"/>
      <c r="AI71" s="958"/>
      <c r="AJ71" s="958"/>
      <c r="AK71" s="958">
        <v>2257</v>
      </c>
      <c r="AL71" s="958"/>
      <c r="AM71" s="958"/>
      <c r="AN71" s="958"/>
      <c r="AO71" s="958"/>
      <c r="AP71" s="958" t="s">
        <v>485</v>
      </c>
      <c r="AQ71" s="958"/>
      <c r="AR71" s="958"/>
      <c r="AS71" s="958"/>
      <c r="AT71" s="958"/>
      <c r="AU71" s="958" t="s">
        <v>485</v>
      </c>
      <c r="AV71" s="958"/>
      <c r="AW71" s="958"/>
      <c r="AX71" s="958"/>
      <c r="AY71" s="958"/>
      <c r="AZ71" s="959"/>
      <c r="BA71" s="959"/>
      <c r="BB71" s="959"/>
      <c r="BC71" s="959"/>
      <c r="BD71" s="960"/>
      <c r="BE71" s="223"/>
      <c r="BF71" s="223"/>
      <c r="BG71" s="223"/>
      <c r="BH71" s="223"/>
      <c r="BI71" s="223"/>
      <c r="BJ71" s="223"/>
      <c r="BK71" s="223"/>
      <c r="BL71" s="223"/>
      <c r="BM71" s="223"/>
      <c r="BN71" s="223"/>
      <c r="BO71" s="223"/>
      <c r="BP71" s="223"/>
      <c r="BQ71" s="220">
        <v>65</v>
      </c>
      <c r="BR71" s="225"/>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12"/>
    </row>
    <row r="72" spans="1:131" ht="26.25" customHeight="1" x14ac:dyDescent="0.15">
      <c r="A72" s="220">
        <v>5</v>
      </c>
      <c r="B72" s="961" t="s">
        <v>547</v>
      </c>
      <c r="C72" s="962"/>
      <c r="D72" s="962"/>
      <c r="E72" s="962"/>
      <c r="F72" s="962"/>
      <c r="G72" s="962"/>
      <c r="H72" s="962"/>
      <c r="I72" s="962"/>
      <c r="J72" s="962"/>
      <c r="K72" s="962"/>
      <c r="L72" s="962"/>
      <c r="M72" s="962"/>
      <c r="N72" s="962"/>
      <c r="O72" s="962"/>
      <c r="P72" s="963"/>
      <c r="Q72" s="964">
        <v>7</v>
      </c>
      <c r="R72" s="958"/>
      <c r="S72" s="958"/>
      <c r="T72" s="958"/>
      <c r="U72" s="958"/>
      <c r="V72" s="958">
        <v>7</v>
      </c>
      <c r="W72" s="958"/>
      <c r="X72" s="958"/>
      <c r="Y72" s="958"/>
      <c r="Z72" s="958"/>
      <c r="AA72" s="958">
        <v>0</v>
      </c>
      <c r="AB72" s="958"/>
      <c r="AC72" s="958"/>
      <c r="AD72" s="958"/>
      <c r="AE72" s="958"/>
      <c r="AF72" s="958">
        <v>0</v>
      </c>
      <c r="AG72" s="958"/>
      <c r="AH72" s="958"/>
      <c r="AI72" s="958"/>
      <c r="AJ72" s="958"/>
      <c r="AK72" s="958" t="s">
        <v>485</v>
      </c>
      <c r="AL72" s="958"/>
      <c r="AM72" s="958"/>
      <c r="AN72" s="958"/>
      <c r="AO72" s="958"/>
      <c r="AP72" s="958" t="s">
        <v>485</v>
      </c>
      <c r="AQ72" s="958"/>
      <c r="AR72" s="958"/>
      <c r="AS72" s="958"/>
      <c r="AT72" s="958"/>
      <c r="AU72" s="958" t="s">
        <v>485</v>
      </c>
      <c r="AV72" s="958"/>
      <c r="AW72" s="958"/>
      <c r="AX72" s="958"/>
      <c r="AY72" s="958"/>
      <c r="AZ72" s="959"/>
      <c r="BA72" s="959"/>
      <c r="BB72" s="959"/>
      <c r="BC72" s="959"/>
      <c r="BD72" s="960"/>
      <c r="BE72" s="223"/>
      <c r="BF72" s="223"/>
      <c r="BG72" s="223"/>
      <c r="BH72" s="223"/>
      <c r="BI72" s="223"/>
      <c r="BJ72" s="223"/>
      <c r="BK72" s="223"/>
      <c r="BL72" s="223"/>
      <c r="BM72" s="223"/>
      <c r="BN72" s="223"/>
      <c r="BO72" s="223"/>
      <c r="BP72" s="223"/>
      <c r="BQ72" s="220">
        <v>66</v>
      </c>
      <c r="BR72" s="225"/>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12"/>
    </row>
    <row r="73" spans="1:131" ht="26.25" customHeight="1" x14ac:dyDescent="0.15">
      <c r="A73" s="220">
        <v>6</v>
      </c>
      <c r="B73" s="961" t="s">
        <v>548</v>
      </c>
      <c r="C73" s="962"/>
      <c r="D73" s="962"/>
      <c r="E73" s="962"/>
      <c r="F73" s="962"/>
      <c r="G73" s="962"/>
      <c r="H73" s="962"/>
      <c r="I73" s="962"/>
      <c r="J73" s="962"/>
      <c r="K73" s="962"/>
      <c r="L73" s="962"/>
      <c r="M73" s="962"/>
      <c r="N73" s="962"/>
      <c r="O73" s="962"/>
      <c r="P73" s="963"/>
      <c r="Q73" s="964">
        <v>59</v>
      </c>
      <c r="R73" s="958"/>
      <c r="S73" s="958"/>
      <c r="T73" s="958"/>
      <c r="U73" s="958"/>
      <c r="V73" s="958">
        <v>48</v>
      </c>
      <c r="W73" s="958"/>
      <c r="X73" s="958"/>
      <c r="Y73" s="958"/>
      <c r="Z73" s="958"/>
      <c r="AA73" s="958">
        <v>11</v>
      </c>
      <c r="AB73" s="958"/>
      <c r="AC73" s="958"/>
      <c r="AD73" s="958"/>
      <c r="AE73" s="958"/>
      <c r="AF73" s="958">
        <v>11</v>
      </c>
      <c r="AG73" s="958"/>
      <c r="AH73" s="958"/>
      <c r="AI73" s="958"/>
      <c r="AJ73" s="958"/>
      <c r="AK73" s="958" t="s">
        <v>485</v>
      </c>
      <c r="AL73" s="958"/>
      <c r="AM73" s="958"/>
      <c r="AN73" s="958"/>
      <c r="AO73" s="958"/>
      <c r="AP73" s="958" t="s">
        <v>485</v>
      </c>
      <c r="AQ73" s="958"/>
      <c r="AR73" s="958"/>
      <c r="AS73" s="958"/>
      <c r="AT73" s="958"/>
      <c r="AU73" s="958" t="s">
        <v>485</v>
      </c>
      <c r="AV73" s="958"/>
      <c r="AW73" s="958"/>
      <c r="AX73" s="958"/>
      <c r="AY73" s="958"/>
      <c r="AZ73" s="959"/>
      <c r="BA73" s="959"/>
      <c r="BB73" s="959"/>
      <c r="BC73" s="959"/>
      <c r="BD73" s="960"/>
      <c r="BE73" s="223"/>
      <c r="BF73" s="223"/>
      <c r="BG73" s="223"/>
      <c r="BH73" s="223"/>
      <c r="BI73" s="223"/>
      <c r="BJ73" s="223"/>
      <c r="BK73" s="223"/>
      <c r="BL73" s="223"/>
      <c r="BM73" s="223"/>
      <c r="BN73" s="223"/>
      <c r="BO73" s="223"/>
      <c r="BP73" s="223"/>
      <c r="BQ73" s="220">
        <v>67</v>
      </c>
      <c r="BR73" s="225"/>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12"/>
    </row>
    <row r="74" spans="1:131" ht="26.25" customHeight="1" x14ac:dyDescent="0.15">
      <c r="A74" s="220">
        <v>7</v>
      </c>
      <c r="B74" s="961" t="s">
        <v>549</v>
      </c>
      <c r="C74" s="962"/>
      <c r="D74" s="962"/>
      <c r="E74" s="962"/>
      <c r="F74" s="962"/>
      <c r="G74" s="962"/>
      <c r="H74" s="962"/>
      <c r="I74" s="962"/>
      <c r="J74" s="962"/>
      <c r="K74" s="962"/>
      <c r="L74" s="962"/>
      <c r="M74" s="962"/>
      <c r="N74" s="962"/>
      <c r="O74" s="962"/>
      <c r="P74" s="963"/>
      <c r="Q74" s="964">
        <v>155</v>
      </c>
      <c r="R74" s="958"/>
      <c r="S74" s="958"/>
      <c r="T74" s="958"/>
      <c r="U74" s="958"/>
      <c r="V74" s="958">
        <v>152</v>
      </c>
      <c r="W74" s="958"/>
      <c r="X74" s="958"/>
      <c r="Y74" s="958"/>
      <c r="Z74" s="958"/>
      <c r="AA74" s="958">
        <v>3167</v>
      </c>
      <c r="AB74" s="958"/>
      <c r="AC74" s="958"/>
      <c r="AD74" s="958"/>
      <c r="AE74" s="958"/>
      <c r="AF74" s="958">
        <v>3167</v>
      </c>
      <c r="AG74" s="958"/>
      <c r="AH74" s="958"/>
      <c r="AI74" s="958"/>
      <c r="AJ74" s="958"/>
      <c r="AK74" s="958" t="s">
        <v>485</v>
      </c>
      <c r="AL74" s="958"/>
      <c r="AM74" s="958"/>
      <c r="AN74" s="958"/>
      <c r="AO74" s="958"/>
      <c r="AP74" s="958" t="s">
        <v>485</v>
      </c>
      <c r="AQ74" s="958"/>
      <c r="AR74" s="958"/>
      <c r="AS74" s="958"/>
      <c r="AT74" s="958"/>
      <c r="AU74" s="958" t="s">
        <v>485</v>
      </c>
      <c r="AV74" s="958"/>
      <c r="AW74" s="958"/>
      <c r="AX74" s="958"/>
      <c r="AY74" s="958"/>
      <c r="AZ74" s="959"/>
      <c r="BA74" s="959"/>
      <c r="BB74" s="959"/>
      <c r="BC74" s="959"/>
      <c r="BD74" s="960"/>
      <c r="BE74" s="223"/>
      <c r="BF74" s="223"/>
      <c r="BG74" s="223"/>
      <c r="BH74" s="223"/>
      <c r="BI74" s="223"/>
      <c r="BJ74" s="223"/>
      <c r="BK74" s="223"/>
      <c r="BL74" s="223"/>
      <c r="BM74" s="223"/>
      <c r="BN74" s="223"/>
      <c r="BO74" s="223"/>
      <c r="BP74" s="223"/>
      <c r="BQ74" s="220">
        <v>68</v>
      </c>
      <c r="BR74" s="225"/>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12"/>
    </row>
    <row r="75" spans="1:131" ht="26.25" customHeight="1" x14ac:dyDescent="0.15">
      <c r="A75" s="220">
        <v>8</v>
      </c>
      <c r="B75" s="961"/>
      <c r="C75" s="962"/>
      <c r="D75" s="962"/>
      <c r="E75" s="962"/>
      <c r="F75" s="962"/>
      <c r="G75" s="962"/>
      <c r="H75" s="962"/>
      <c r="I75" s="962"/>
      <c r="J75" s="962"/>
      <c r="K75" s="962"/>
      <c r="L75" s="962"/>
      <c r="M75" s="962"/>
      <c r="N75" s="962"/>
      <c r="O75" s="962"/>
      <c r="P75" s="963"/>
      <c r="Q75" s="965"/>
      <c r="R75" s="966"/>
      <c r="S75" s="966"/>
      <c r="T75" s="966"/>
      <c r="U75" s="967"/>
      <c r="V75" s="968"/>
      <c r="W75" s="966"/>
      <c r="X75" s="966"/>
      <c r="Y75" s="966"/>
      <c r="Z75" s="967"/>
      <c r="AA75" s="968"/>
      <c r="AB75" s="966"/>
      <c r="AC75" s="966"/>
      <c r="AD75" s="966"/>
      <c r="AE75" s="967"/>
      <c r="AF75" s="968"/>
      <c r="AG75" s="966"/>
      <c r="AH75" s="966"/>
      <c r="AI75" s="966"/>
      <c r="AJ75" s="967"/>
      <c r="AK75" s="968"/>
      <c r="AL75" s="966"/>
      <c r="AM75" s="966"/>
      <c r="AN75" s="966"/>
      <c r="AO75" s="967"/>
      <c r="AP75" s="968"/>
      <c r="AQ75" s="966"/>
      <c r="AR75" s="966"/>
      <c r="AS75" s="966"/>
      <c r="AT75" s="967"/>
      <c r="AU75" s="968"/>
      <c r="AV75" s="966"/>
      <c r="AW75" s="966"/>
      <c r="AX75" s="966"/>
      <c r="AY75" s="967"/>
      <c r="AZ75" s="959"/>
      <c r="BA75" s="959"/>
      <c r="BB75" s="959"/>
      <c r="BC75" s="959"/>
      <c r="BD75" s="960"/>
      <c r="BE75" s="223"/>
      <c r="BF75" s="223"/>
      <c r="BG75" s="223"/>
      <c r="BH75" s="223"/>
      <c r="BI75" s="223"/>
      <c r="BJ75" s="223"/>
      <c r="BK75" s="223"/>
      <c r="BL75" s="223"/>
      <c r="BM75" s="223"/>
      <c r="BN75" s="223"/>
      <c r="BO75" s="223"/>
      <c r="BP75" s="223"/>
      <c r="BQ75" s="220">
        <v>69</v>
      </c>
      <c r="BR75" s="225"/>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12"/>
    </row>
    <row r="76" spans="1:131" ht="26.25" customHeight="1" x14ac:dyDescent="0.15">
      <c r="A76" s="220">
        <v>9</v>
      </c>
      <c r="B76" s="961"/>
      <c r="C76" s="962"/>
      <c r="D76" s="962"/>
      <c r="E76" s="962"/>
      <c r="F76" s="962"/>
      <c r="G76" s="962"/>
      <c r="H76" s="962"/>
      <c r="I76" s="962"/>
      <c r="J76" s="962"/>
      <c r="K76" s="962"/>
      <c r="L76" s="962"/>
      <c r="M76" s="962"/>
      <c r="N76" s="962"/>
      <c r="O76" s="962"/>
      <c r="P76" s="963"/>
      <c r="Q76" s="965"/>
      <c r="R76" s="966"/>
      <c r="S76" s="966"/>
      <c r="T76" s="966"/>
      <c r="U76" s="967"/>
      <c r="V76" s="968"/>
      <c r="W76" s="966"/>
      <c r="X76" s="966"/>
      <c r="Y76" s="966"/>
      <c r="Z76" s="967"/>
      <c r="AA76" s="968"/>
      <c r="AB76" s="966"/>
      <c r="AC76" s="966"/>
      <c r="AD76" s="966"/>
      <c r="AE76" s="967"/>
      <c r="AF76" s="968"/>
      <c r="AG76" s="966"/>
      <c r="AH76" s="966"/>
      <c r="AI76" s="966"/>
      <c r="AJ76" s="967"/>
      <c r="AK76" s="968"/>
      <c r="AL76" s="966"/>
      <c r="AM76" s="966"/>
      <c r="AN76" s="966"/>
      <c r="AO76" s="967"/>
      <c r="AP76" s="968"/>
      <c r="AQ76" s="966"/>
      <c r="AR76" s="966"/>
      <c r="AS76" s="966"/>
      <c r="AT76" s="967"/>
      <c r="AU76" s="968"/>
      <c r="AV76" s="966"/>
      <c r="AW76" s="966"/>
      <c r="AX76" s="966"/>
      <c r="AY76" s="967"/>
      <c r="AZ76" s="959"/>
      <c r="BA76" s="959"/>
      <c r="BB76" s="959"/>
      <c r="BC76" s="959"/>
      <c r="BD76" s="960"/>
      <c r="BE76" s="223"/>
      <c r="BF76" s="223"/>
      <c r="BG76" s="223"/>
      <c r="BH76" s="223"/>
      <c r="BI76" s="223"/>
      <c r="BJ76" s="223"/>
      <c r="BK76" s="223"/>
      <c r="BL76" s="223"/>
      <c r="BM76" s="223"/>
      <c r="BN76" s="223"/>
      <c r="BO76" s="223"/>
      <c r="BP76" s="223"/>
      <c r="BQ76" s="220">
        <v>70</v>
      </c>
      <c r="BR76" s="225"/>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12"/>
    </row>
    <row r="77" spans="1:131" ht="26.25" customHeight="1" x14ac:dyDescent="0.15">
      <c r="A77" s="220">
        <v>10</v>
      </c>
      <c r="B77" s="961"/>
      <c r="C77" s="962"/>
      <c r="D77" s="962"/>
      <c r="E77" s="962"/>
      <c r="F77" s="962"/>
      <c r="G77" s="962"/>
      <c r="H77" s="962"/>
      <c r="I77" s="962"/>
      <c r="J77" s="962"/>
      <c r="K77" s="962"/>
      <c r="L77" s="962"/>
      <c r="M77" s="962"/>
      <c r="N77" s="962"/>
      <c r="O77" s="962"/>
      <c r="P77" s="963"/>
      <c r="Q77" s="965"/>
      <c r="R77" s="966"/>
      <c r="S77" s="966"/>
      <c r="T77" s="966"/>
      <c r="U77" s="967"/>
      <c r="V77" s="968"/>
      <c r="W77" s="966"/>
      <c r="X77" s="966"/>
      <c r="Y77" s="966"/>
      <c r="Z77" s="967"/>
      <c r="AA77" s="968"/>
      <c r="AB77" s="966"/>
      <c r="AC77" s="966"/>
      <c r="AD77" s="966"/>
      <c r="AE77" s="967"/>
      <c r="AF77" s="968"/>
      <c r="AG77" s="966"/>
      <c r="AH77" s="966"/>
      <c r="AI77" s="966"/>
      <c r="AJ77" s="967"/>
      <c r="AK77" s="968"/>
      <c r="AL77" s="966"/>
      <c r="AM77" s="966"/>
      <c r="AN77" s="966"/>
      <c r="AO77" s="967"/>
      <c r="AP77" s="968"/>
      <c r="AQ77" s="966"/>
      <c r="AR77" s="966"/>
      <c r="AS77" s="966"/>
      <c r="AT77" s="967"/>
      <c r="AU77" s="968"/>
      <c r="AV77" s="966"/>
      <c r="AW77" s="966"/>
      <c r="AX77" s="966"/>
      <c r="AY77" s="967"/>
      <c r="AZ77" s="959"/>
      <c r="BA77" s="959"/>
      <c r="BB77" s="959"/>
      <c r="BC77" s="959"/>
      <c r="BD77" s="960"/>
      <c r="BE77" s="223"/>
      <c r="BF77" s="223"/>
      <c r="BG77" s="223"/>
      <c r="BH77" s="223"/>
      <c r="BI77" s="223"/>
      <c r="BJ77" s="223"/>
      <c r="BK77" s="223"/>
      <c r="BL77" s="223"/>
      <c r="BM77" s="223"/>
      <c r="BN77" s="223"/>
      <c r="BO77" s="223"/>
      <c r="BP77" s="223"/>
      <c r="BQ77" s="220">
        <v>71</v>
      </c>
      <c r="BR77" s="225"/>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12"/>
    </row>
    <row r="78" spans="1:131" ht="26.25" customHeight="1" x14ac:dyDescent="0.15">
      <c r="A78" s="220">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23"/>
      <c r="BF78" s="223"/>
      <c r="BG78" s="223"/>
      <c r="BH78" s="223"/>
      <c r="BI78" s="223"/>
      <c r="BJ78" s="212"/>
      <c r="BK78" s="212"/>
      <c r="BL78" s="212"/>
      <c r="BM78" s="212"/>
      <c r="BN78" s="212"/>
      <c r="BO78" s="223"/>
      <c r="BP78" s="223"/>
      <c r="BQ78" s="220">
        <v>72</v>
      </c>
      <c r="BR78" s="225"/>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12"/>
    </row>
    <row r="79" spans="1:131" ht="26.25" customHeight="1" x14ac:dyDescent="0.15">
      <c r="A79" s="220">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23"/>
      <c r="BF79" s="223"/>
      <c r="BG79" s="223"/>
      <c r="BH79" s="223"/>
      <c r="BI79" s="223"/>
      <c r="BJ79" s="212"/>
      <c r="BK79" s="212"/>
      <c r="BL79" s="212"/>
      <c r="BM79" s="212"/>
      <c r="BN79" s="212"/>
      <c r="BO79" s="223"/>
      <c r="BP79" s="223"/>
      <c r="BQ79" s="220">
        <v>73</v>
      </c>
      <c r="BR79" s="225"/>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12"/>
    </row>
    <row r="80" spans="1:131" ht="26.25" customHeight="1" x14ac:dyDescent="0.15">
      <c r="A80" s="220">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23"/>
      <c r="BF80" s="223"/>
      <c r="BG80" s="223"/>
      <c r="BH80" s="223"/>
      <c r="BI80" s="223"/>
      <c r="BJ80" s="223"/>
      <c r="BK80" s="223"/>
      <c r="BL80" s="223"/>
      <c r="BM80" s="223"/>
      <c r="BN80" s="223"/>
      <c r="BO80" s="223"/>
      <c r="BP80" s="223"/>
      <c r="BQ80" s="220">
        <v>74</v>
      </c>
      <c r="BR80" s="225"/>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12"/>
    </row>
    <row r="81" spans="1:131" ht="26.25" customHeight="1" x14ac:dyDescent="0.15">
      <c r="A81" s="220">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23"/>
      <c r="BF81" s="223"/>
      <c r="BG81" s="223"/>
      <c r="BH81" s="223"/>
      <c r="BI81" s="223"/>
      <c r="BJ81" s="223"/>
      <c r="BK81" s="223"/>
      <c r="BL81" s="223"/>
      <c r="BM81" s="223"/>
      <c r="BN81" s="223"/>
      <c r="BO81" s="223"/>
      <c r="BP81" s="223"/>
      <c r="BQ81" s="220">
        <v>75</v>
      </c>
      <c r="BR81" s="225"/>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12"/>
    </row>
    <row r="82" spans="1:131" ht="26.25" customHeight="1" x14ac:dyDescent="0.15">
      <c r="A82" s="220">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23"/>
      <c r="BF82" s="223"/>
      <c r="BG82" s="223"/>
      <c r="BH82" s="223"/>
      <c r="BI82" s="223"/>
      <c r="BJ82" s="223"/>
      <c r="BK82" s="223"/>
      <c r="BL82" s="223"/>
      <c r="BM82" s="223"/>
      <c r="BN82" s="223"/>
      <c r="BO82" s="223"/>
      <c r="BP82" s="223"/>
      <c r="BQ82" s="220">
        <v>76</v>
      </c>
      <c r="BR82" s="225"/>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12"/>
    </row>
    <row r="83" spans="1:131" ht="26.25" customHeight="1" x14ac:dyDescent="0.15">
      <c r="A83" s="220">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23"/>
      <c r="BF83" s="223"/>
      <c r="BG83" s="223"/>
      <c r="BH83" s="223"/>
      <c r="BI83" s="223"/>
      <c r="BJ83" s="223"/>
      <c r="BK83" s="223"/>
      <c r="BL83" s="223"/>
      <c r="BM83" s="223"/>
      <c r="BN83" s="223"/>
      <c r="BO83" s="223"/>
      <c r="BP83" s="223"/>
      <c r="BQ83" s="220">
        <v>77</v>
      </c>
      <c r="BR83" s="225"/>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12"/>
    </row>
    <row r="84" spans="1:131" ht="26.25" customHeight="1" x14ac:dyDescent="0.15">
      <c r="A84" s="220">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23"/>
      <c r="BF84" s="223"/>
      <c r="BG84" s="223"/>
      <c r="BH84" s="223"/>
      <c r="BI84" s="223"/>
      <c r="BJ84" s="223"/>
      <c r="BK84" s="223"/>
      <c r="BL84" s="223"/>
      <c r="BM84" s="223"/>
      <c r="BN84" s="223"/>
      <c r="BO84" s="223"/>
      <c r="BP84" s="223"/>
      <c r="BQ84" s="220">
        <v>78</v>
      </c>
      <c r="BR84" s="225"/>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12"/>
    </row>
    <row r="85" spans="1:131" ht="26.25" customHeight="1" x14ac:dyDescent="0.15">
      <c r="A85" s="220">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23"/>
      <c r="BF85" s="223"/>
      <c r="BG85" s="223"/>
      <c r="BH85" s="223"/>
      <c r="BI85" s="223"/>
      <c r="BJ85" s="223"/>
      <c r="BK85" s="223"/>
      <c r="BL85" s="223"/>
      <c r="BM85" s="223"/>
      <c r="BN85" s="223"/>
      <c r="BO85" s="223"/>
      <c r="BP85" s="223"/>
      <c r="BQ85" s="220">
        <v>79</v>
      </c>
      <c r="BR85" s="225"/>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12"/>
    </row>
    <row r="86" spans="1:131" ht="26.25" customHeight="1" x14ac:dyDescent="0.15">
      <c r="A86" s="220">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23"/>
      <c r="BF86" s="223"/>
      <c r="BG86" s="223"/>
      <c r="BH86" s="223"/>
      <c r="BI86" s="223"/>
      <c r="BJ86" s="223"/>
      <c r="BK86" s="223"/>
      <c r="BL86" s="223"/>
      <c r="BM86" s="223"/>
      <c r="BN86" s="223"/>
      <c r="BO86" s="223"/>
      <c r="BP86" s="223"/>
      <c r="BQ86" s="220">
        <v>80</v>
      </c>
      <c r="BR86" s="225"/>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12"/>
    </row>
    <row r="87" spans="1:131" ht="26.25" customHeight="1" x14ac:dyDescent="0.15">
      <c r="A87" s="226">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23"/>
      <c r="BF87" s="223"/>
      <c r="BG87" s="223"/>
      <c r="BH87" s="223"/>
      <c r="BI87" s="223"/>
      <c r="BJ87" s="223"/>
      <c r="BK87" s="223"/>
      <c r="BL87" s="223"/>
      <c r="BM87" s="223"/>
      <c r="BN87" s="223"/>
      <c r="BO87" s="223"/>
      <c r="BP87" s="223"/>
      <c r="BQ87" s="220">
        <v>81</v>
      </c>
      <c r="BR87" s="225"/>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12"/>
    </row>
    <row r="88" spans="1:131" ht="26.25" customHeight="1" thickBot="1" x14ac:dyDescent="0.2">
      <c r="A88" s="222" t="s">
        <v>376</v>
      </c>
      <c r="B88" s="924" t="s">
        <v>398</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3585</v>
      </c>
      <c r="AG88" s="946"/>
      <c r="AH88" s="946"/>
      <c r="AI88" s="946"/>
      <c r="AJ88" s="946"/>
      <c r="AK88" s="950"/>
      <c r="AL88" s="950"/>
      <c r="AM88" s="950"/>
      <c r="AN88" s="950"/>
      <c r="AO88" s="950"/>
      <c r="AP88" s="946">
        <v>99</v>
      </c>
      <c r="AQ88" s="946"/>
      <c r="AR88" s="946"/>
      <c r="AS88" s="946"/>
      <c r="AT88" s="946"/>
      <c r="AU88" s="946">
        <v>30</v>
      </c>
      <c r="AV88" s="946"/>
      <c r="AW88" s="946"/>
      <c r="AX88" s="946"/>
      <c r="AY88" s="946"/>
      <c r="AZ88" s="947"/>
      <c r="BA88" s="947"/>
      <c r="BB88" s="947"/>
      <c r="BC88" s="947"/>
      <c r="BD88" s="948"/>
      <c r="BE88" s="223"/>
      <c r="BF88" s="223"/>
      <c r="BG88" s="223"/>
      <c r="BH88" s="223"/>
      <c r="BI88" s="223"/>
      <c r="BJ88" s="223"/>
      <c r="BK88" s="223"/>
      <c r="BL88" s="223"/>
      <c r="BM88" s="223"/>
      <c r="BN88" s="223"/>
      <c r="BO88" s="223"/>
      <c r="BP88" s="223"/>
      <c r="BQ88" s="220">
        <v>82</v>
      </c>
      <c r="BR88" s="225"/>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12"/>
    </row>
    <row r="89" spans="1:131" ht="26.25" hidden="1" customHeight="1" x14ac:dyDescent="0.15">
      <c r="A89" s="227"/>
      <c r="B89" s="228"/>
      <c r="C89" s="228"/>
      <c r="D89" s="228"/>
      <c r="E89" s="228"/>
      <c r="F89" s="228"/>
      <c r="G89" s="228"/>
      <c r="H89" s="228"/>
      <c r="I89" s="228"/>
      <c r="J89" s="228"/>
      <c r="K89" s="228"/>
      <c r="L89" s="228"/>
      <c r="M89" s="228"/>
      <c r="N89" s="228"/>
      <c r="O89" s="228"/>
      <c r="P89" s="228"/>
      <c r="Q89" s="229"/>
      <c r="R89" s="229"/>
      <c r="S89" s="229"/>
      <c r="T89" s="229"/>
      <c r="U89" s="229"/>
      <c r="V89" s="229"/>
      <c r="W89" s="229"/>
      <c r="X89" s="229"/>
      <c r="Y89" s="229"/>
      <c r="Z89" s="229"/>
      <c r="AA89" s="229"/>
      <c r="AB89" s="229"/>
      <c r="AC89" s="229"/>
      <c r="AD89" s="229"/>
      <c r="AE89" s="229"/>
      <c r="AF89" s="229"/>
      <c r="AG89" s="229"/>
      <c r="AH89" s="229"/>
      <c r="AI89" s="229"/>
      <c r="AJ89" s="229"/>
      <c r="AK89" s="229"/>
      <c r="AL89" s="229"/>
      <c r="AM89" s="229"/>
      <c r="AN89" s="229"/>
      <c r="AO89" s="229"/>
      <c r="AP89" s="229"/>
      <c r="AQ89" s="229"/>
      <c r="AR89" s="229"/>
      <c r="AS89" s="229"/>
      <c r="AT89" s="229"/>
      <c r="AU89" s="229"/>
      <c r="AV89" s="229"/>
      <c r="AW89" s="229"/>
      <c r="AX89" s="229"/>
      <c r="AY89" s="229"/>
      <c r="AZ89" s="230"/>
      <c r="BA89" s="230"/>
      <c r="BB89" s="230"/>
      <c r="BC89" s="230"/>
      <c r="BD89" s="230"/>
      <c r="BE89" s="223"/>
      <c r="BF89" s="223"/>
      <c r="BG89" s="223"/>
      <c r="BH89" s="223"/>
      <c r="BI89" s="223"/>
      <c r="BJ89" s="223"/>
      <c r="BK89" s="223"/>
      <c r="BL89" s="223"/>
      <c r="BM89" s="223"/>
      <c r="BN89" s="223"/>
      <c r="BO89" s="223"/>
      <c r="BP89" s="223"/>
      <c r="BQ89" s="220">
        <v>83</v>
      </c>
      <c r="BR89" s="225"/>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12"/>
    </row>
    <row r="90" spans="1:131" ht="26.25" hidden="1" customHeight="1" x14ac:dyDescent="0.15">
      <c r="A90" s="227"/>
      <c r="B90" s="228"/>
      <c r="C90" s="228"/>
      <c r="D90" s="228"/>
      <c r="E90" s="228"/>
      <c r="F90" s="228"/>
      <c r="G90" s="228"/>
      <c r="H90" s="228"/>
      <c r="I90" s="228"/>
      <c r="J90" s="228"/>
      <c r="K90" s="228"/>
      <c r="L90" s="228"/>
      <c r="M90" s="228"/>
      <c r="N90" s="228"/>
      <c r="O90" s="228"/>
      <c r="P90" s="228"/>
      <c r="Q90" s="229"/>
      <c r="R90" s="229"/>
      <c r="S90" s="229"/>
      <c r="T90" s="229"/>
      <c r="U90" s="229"/>
      <c r="V90" s="229"/>
      <c r="W90" s="229"/>
      <c r="X90" s="229"/>
      <c r="Y90" s="229"/>
      <c r="Z90" s="229"/>
      <c r="AA90" s="229"/>
      <c r="AB90" s="229"/>
      <c r="AC90" s="229"/>
      <c r="AD90" s="229"/>
      <c r="AE90" s="229"/>
      <c r="AF90" s="229"/>
      <c r="AG90" s="229"/>
      <c r="AH90" s="229"/>
      <c r="AI90" s="229"/>
      <c r="AJ90" s="229"/>
      <c r="AK90" s="229"/>
      <c r="AL90" s="229"/>
      <c r="AM90" s="229"/>
      <c r="AN90" s="229"/>
      <c r="AO90" s="229"/>
      <c r="AP90" s="229"/>
      <c r="AQ90" s="229"/>
      <c r="AR90" s="229"/>
      <c r="AS90" s="229"/>
      <c r="AT90" s="229"/>
      <c r="AU90" s="229"/>
      <c r="AV90" s="229"/>
      <c r="AW90" s="229"/>
      <c r="AX90" s="229"/>
      <c r="AY90" s="229"/>
      <c r="AZ90" s="230"/>
      <c r="BA90" s="230"/>
      <c r="BB90" s="230"/>
      <c r="BC90" s="230"/>
      <c r="BD90" s="230"/>
      <c r="BE90" s="223"/>
      <c r="BF90" s="223"/>
      <c r="BG90" s="223"/>
      <c r="BH90" s="223"/>
      <c r="BI90" s="223"/>
      <c r="BJ90" s="223"/>
      <c r="BK90" s="223"/>
      <c r="BL90" s="223"/>
      <c r="BM90" s="223"/>
      <c r="BN90" s="223"/>
      <c r="BO90" s="223"/>
      <c r="BP90" s="223"/>
      <c r="BQ90" s="220">
        <v>84</v>
      </c>
      <c r="BR90" s="225"/>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12"/>
    </row>
    <row r="91" spans="1:131" ht="26.25" hidden="1" customHeight="1" x14ac:dyDescent="0.15">
      <c r="A91" s="227"/>
      <c r="B91" s="228"/>
      <c r="C91" s="228"/>
      <c r="D91" s="228"/>
      <c r="E91" s="228"/>
      <c r="F91" s="228"/>
      <c r="G91" s="228"/>
      <c r="H91" s="228"/>
      <c r="I91" s="228"/>
      <c r="J91" s="228"/>
      <c r="K91" s="228"/>
      <c r="L91" s="228"/>
      <c r="M91" s="228"/>
      <c r="N91" s="228"/>
      <c r="O91" s="228"/>
      <c r="P91" s="228"/>
      <c r="Q91" s="229"/>
      <c r="R91" s="229"/>
      <c r="S91" s="229"/>
      <c r="T91" s="229"/>
      <c r="U91" s="229"/>
      <c r="V91" s="229"/>
      <c r="W91" s="229"/>
      <c r="X91" s="229"/>
      <c r="Y91" s="229"/>
      <c r="Z91" s="229"/>
      <c r="AA91" s="229"/>
      <c r="AB91" s="229"/>
      <c r="AC91" s="229"/>
      <c r="AD91" s="229"/>
      <c r="AE91" s="229"/>
      <c r="AF91" s="229"/>
      <c r="AG91" s="229"/>
      <c r="AH91" s="229"/>
      <c r="AI91" s="229"/>
      <c r="AJ91" s="229"/>
      <c r="AK91" s="229"/>
      <c r="AL91" s="229"/>
      <c r="AM91" s="229"/>
      <c r="AN91" s="229"/>
      <c r="AO91" s="229"/>
      <c r="AP91" s="229"/>
      <c r="AQ91" s="229"/>
      <c r="AR91" s="229"/>
      <c r="AS91" s="229"/>
      <c r="AT91" s="229"/>
      <c r="AU91" s="229"/>
      <c r="AV91" s="229"/>
      <c r="AW91" s="229"/>
      <c r="AX91" s="229"/>
      <c r="AY91" s="229"/>
      <c r="AZ91" s="230"/>
      <c r="BA91" s="230"/>
      <c r="BB91" s="230"/>
      <c r="BC91" s="230"/>
      <c r="BD91" s="230"/>
      <c r="BE91" s="223"/>
      <c r="BF91" s="223"/>
      <c r="BG91" s="223"/>
      <c r="BH91" s="223"/>
      <c r="BI91" s="223"/>
      <c r="BJ91" s="223"/>
      <c r="BK91" s="223"/>
      <c r="BL91" s="223"/>
      <c r="BM91" s="223"/>
      <c r="BN91" s="223"/>
      <c r="BO91" s="223"/>
      <c r="BP91" s="223"/>
      <c r="BQ91" s="220">
        <v>85</v>
      </c>
      <c r="BR91" s="225"/>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12"/>
    </row>
    <row r="92" spans="1:131" ht="26.25" hidden="1" customHeight="1" x14ac:dyDescent="0.15">
      <c r="A92" s="227"/>
      <c r="B92" s="228"/>
      <c r="C92" s="228"/>
      <c r="D92" s="228"/>
      <c r="E92" s="228"/>
      <c r="F92" s="228"/>
      <c r="G92" s="228"/>
      <c r="H92" s="228"/>
      <c r="I92" s="228"/>
      <c r="J92" s="228"/>
      <c r="K92" s="228"/>
      <c r="L92" s="228"/>
      <c r="M92" s="228"/>
      <c r="N92" s="228"/>
      <c r="O92" s="228"/>
      <c r="P92" s="228"/>
      <c r="Q92" s="229"/>
      <c r="R92" s="229"/>
      <c r="S92" s="229"/>
      <c r="T92" s="229"/>
      <c r="U92" s="229"/>
      <c r="V92" s="229"/>
      <c r="W92" s="229"/>
      <c r="X92" s="229"/>
      <c r="Y92" s="229"/>
      <c r="Z92" s="229"/>
      <c r="AA92" s="229"/>
      <c r="AB92" s="229"/>
      <c r="AC92" s="229"/>
      <c r="AD92" s="229"/>
      <c r="AE92" s="229"/>
      <c r="AF92" s="229"/>
      <c r="AG92" s="229"/>
      <c r="AH92" s="229"/>
      <c r="AI92" s="229"/>
      <c r="AJ92" s="229"/>
      <c r="AK92" s="229"/>
      <c r="AL92" s="229"/>
      <c r="AM92" s="229"/>
      <c r="AN92" s="229"/>
      <c r="AO92" s="229"/>
      <c r="AP92" s="229"/>
      <c r="AQ92" s="229"/>
      <c r="AR92" s="229"/>
      <c r="AS92" s="229"/>
      <c r="AT92" s="229"/>
      <c r="AU92" s="229"/>
      <c r="AV92" s="229"/>
      <c r="AW92" s="229"/>
      <c r="AX92" s="229"/>
      <c r="AY92" s="229"/>
      <c r="AZ92" s="230"/>
      <c r="BA92" s="230"/>
      <c r="BB92" s="230"/>
      <c r="BC92" s="230"/>
      <c r="BD92" s="230"/>
      <c r="BE92" s="223"/>
      <c r="BF92" s="223"/>
      <c r="BG92" s="223"/>
      <c r="BH92" s="223"/>
      <c r="BI92" s="223"/>
      <c r="BJ92" s="223"/>
      <c r="BK92" s="223"/>
      <c r="BL92" s="223"/>
      <c r="BM92" s="223"/>
      <c r="BN92" s="223"/>
      <c r="BO92" s="223"/>
      <c r="BP92" s="223"/>
      <c r="BQ92" s="220">
        <v>86</v>
      </c>
      <c r="BR92" s="225"/>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12"/>
    </row>
    <row r="93" spans="1:131" ht="26.25" hidden="1" customHeight="1" x14ac:dyDescent="0.15">
      <c r="A93" s="227"/>
      <c r="B93" s="228"/>
      <c r="C93" s="228"/>
      <c r="D93" s="228"/>
      <c r="E93" s="228"/>
      <c r="F93" s="228"/>
      <c r="G93" s="228"/>
      <c r="H93" s="228"/>
      <c r="I93" s="228"/>
      <c r="J93" s="228"/>
      <c r="K93" s="228"/>
      <c r="L93" s="228"/>
      <c r="M93" s="228"/>
      <c r="N93" s="228"/>
      <c r="O93" s="228"/>
      <c r="P93" s="228"/>
      <c r="Q93" s="229"/>
      <c r="R93" s="229"/>
      <c r="S93" s="229"/>
      <c r="T93" s="229"/>
      <c r="U93" s="229"/>
      <c r="V93" s="229"/>
      <c r="W93" s="229"/>
      <c r="X93" s="229"/>
      <c r="Y93" s="229"/>
      <c r="Z93" s="229"/>
      <c r="AA93" s="229"/>
      <c r="AB93" s="229"/>
      <c r="AC93" s="229"/>
      <c r="AD93" s="229"/>
      <c r="AE93" s="229"/>
      <c r="AF93" s="229"/>
      <c r="AG93" s="229"/>
      <c r="AH93" s="229"/>
      <c r="AI93" s="229"/>
      <c r="AJ93" s="229"/>
      <c r="AK93" s="229"/>
      <c r="AL93" s="229"/>
      <c r="AM93" s="229"/>
      <c r="AN93" s="229"/>
      <c r="AO93" s="229"/>
      <c r="AP93" s="229"/>
      <c r="AQ93" s="229"/>
      <c r="AR93" s="229"/>
      <c r="AS93" s="229"/>
      <c r="AT93" s="229"/>
      <c r="AU93" s="229"/>
      <c r="AV93" s="229"/>
      <c r="AW93" s="229"/>
      <c r="AX93" s="229"/>
      <c r="AY93" s="229"/>
      <c r="AZ93" s="230"/>
      <c r="BA93" s="230"/>
      <c r="BB93" s="230"/>
      <c r="BC93" s="230"/>
      <c r="BD93" s="230"/>
      <c r="BE93" s="223"/>
      <c r="BF93" s="223"/>
      <c r="BG93" s="223"/>
      <c r="BH93" s="223"/>
      <c r="BI93" s="223"/>
      <c r="BJ93" s="223"/>
      <c r="BK93" s="223"/>
      <c r="BL93" s="223"/>
      <c r="BM93" s="223"/>
      <c r="BN93" s="223"/>
      <c r="BO93" s="223"/>
      <c r="BP93" s="223"/>
      <c r="BQ93" s="220">
        <v>87</v>
      </c>
      <c r="BR93" s="225"/>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12"/>
    </row>
    <row r="94" spans="1:131" ht="26.25" hidden="1" customHeight="1" x14ac:dyDescent="0.15">
      <c r="A94" s="227"/>
      <c r="B94" s="228"/>
      <c r="C94" s="228"/>
      <c r="D94" s="228"/>
      <c r="E94" s="228"/>
      <c r="F94" s="228"/>
      <c r="G94" s="228"/>
      <c r="H94" s="228"/>
      <c r="I94" s="228"/>
      <c r="J94" s="228"/>
      <c r="K94" s="228"/>
      <c r="L94" s="228"/>
      <c r="M94" s="228"/>
      <c r="N94" s="228"/>
      <c r="O94" s="228"/>
      <c r="P94" s="228"/>
      <c r="Q94" s="229"/>
      <c r="R94" s="229"/>
      <c r="S94" s="229"/>
      <c r="T94" s="229"/>
      <c r="U94" s="229"/>
      <c r="V94" s="229"/>
      <c r="W94" s="229"/>
      <c r="X94" s="229"/>
      <c r="Y94" s="229"/>
      <c r="Z94" s="229"/>
      <c r="AA94" s="229"/>
      <c r="AB94" s="229"/>
      <c r="AC94" s="229"/>
      <c r="AD94" s="229"/>
      <c r="AE94" s="229"/>
      <c r="AF94" s="229"/>
      <c r="AG94" s="229"/>
      <c r="AH94" s="229"/>
      <c r="AI94" s="229"/>
      <c r="AJ94" s="229"/>
      <c r="AK94" s="229"/>
      <c r="AL94" s="229"/>
      <c r="AM94" s="229"/>
      <c r="AN94" s="229"/>
      <c r="AO94" s="229"/>
      <c r="AP94" s="229"/>
      <c r="AQ94" s="229"/>
      <c r="AR94" s="229"/>
      <c r="AS94" s="229"/>
      <c r="AT94" s="229"/>
      <c r="AU94" s="229"/>
      <c r="AV94" s="229"/>
      <c r="AW94" s="229"/>
      <c r="AX94" s="229"/>
      <c r="AY94" s="229"/>
      <c r="AZ94" s="230"/>
      <c r="BA94" s="230"/>
      <c r="BB94" s="230"/>
      <c r="BC94" s="230"/>
      <c r="BD94" s="230"/>
      <c r="BE94" s="223"/>
      <c r="BF94" s="223"/>
      <c r="BG94" s="223"/>
      <c r="BH94" s="223"/>
      <c r="BI94" s="223"/>
      <c r="BJ94" s="223"/>
      <c r="BK94" s="223"/>
      <c r="BL94" s="223"/>
      <c r="BM94" s="223"/>
      <c r="BN94" s="223"/>
      <c r="BO94" s="223"/>
      <c r="BP94" s="223"/>
      <c r="BQ94" s="220">
        <v>88</v>
      </c>
      <c r="BR94" s="225"/>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12"/>
    </row>
    <row r="95" spans="1:131" ht="26.25" hidden="1" customHeight="1" x14ac:dyDescent="0.15">
      <c r="A95" s="227"/>
      <c r="B95" s="228"/>
      <c r="C95" s="228"/>
      <c r="D95" s="228"/>
      <c r="E95" s="228"/>
      <c r="F95" s="228"/>
      <c r="G95" s="228"/>
      <c r="H95" s="228"/>
      <c r="I95" s="228"/>
      <c r="J95" s="228"/>
      <c r="K95" s="228"/>
      <c r="L95" s="228"/>
      <c r="M95" s="228"/>
      <c r="N95" s="228"/>
      <c r="O95" s="228"/>
      <c r="P95" s="228"/>
      <c r="Q95" s="229"/>
      <c r="R95" s="229"/>
      <c r="S95" s="229"/>
      <c r="T95" s="229"/>
      <c r="U95" s="229"/>
      <c r="V95" s="229"/>
      <c r="W95" s="229"/>
      <c r="X95" s="229"/>
      <c r="Y95" s="229"/>
      <c r="Z95" s="229"/>
      <c r="AA95" s="229"/>
      <c r="AB95" s="229"/>
      <c r="AC95" s="229"/>
      <c r="AD95" s="229"/>
      <c r="AE95" s="229"/>
      <c r="AF95" s="229"/>
      <c r="AG95" s="229"/>
      <c r="AH95" s="229"/>
      <c r="AI95" s="229"/>
      <c r="AJ95" s="229"/>
      <c r="AK95" s="229"/>
      <c r="AL95" s="229"/>
      <c r="AM95" s="229"/>
      <c r="AN95" s="229"/>
      <c r="AO95" s="229"/>
      <c r="AP95" s="229"/>
      <c r="AQ95" s="229"/>
      <c r="AR95" s="229"/>
      <c r="AS95" s="229"/>
      <c r="AT95" s="229"/>
      <c r="AU95" s="229"/>
      <c r="AV95" s="229"/>
      <c r="AW95" s="229"/>
      <c r="AX95" s="229"/>
      <c r="AY95" s="229"/>
      <c r="AZ95" s="230"/>
      <c r="BA95" s="230"/>
      <c r="BB95" s="230"/>
      <c r="BC95" s="230"/>
      <c r="BD95" s="230"/>
      <c r="BE95" s="223"/>
      <c r="BF95" s="223"/>
      <c r="BG95" s="223"/>
      <c r="BH95" s="223"/>
      <c r="BI95" s="223"/>
      <c r="BJ95" s="223"/>
      <c r="BK95" s="223"/>
      <c r="BL95" s="223"/>
      <c r="BM95" s="223"/>
      <c r="BN95" s="223"/>
      <c r="BO95" s="223"/>
      <c r="BP95" s="223"/>
      <c r="BQ95" s="220">
        <v>89</v>
      </c>
      <c r="BR95" s="225"/>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12"/>
    </row>
    <row r="96" spans="1:131" ht="26.25" hidden="1" customHeight="1" x14ac:dyDescent="0.15">
      <c r="A96" s="227"/>
      <c r="B96" s="228"/>
      <c r="C96" s="228"/>
      <c r="D96" s="228"/>
      <c r="E96" s="228"/>
      <c r="F96" s="228"/>
      <c r="G96" s="228"/>
      <c r="H96" s="228"/>
      <c r="I96" s="228"/>
      <c r="J96" s="228"/>
      <c r="K96" s="228"/>
      <c r="L96" s="228"/>
      <c r="M96" s="228"/>
      <c r="N96" s="228"/>
      <c r="O96" s="228"/>
      <c r="P96" s="228"/>
      <c r="Q96" s="229"/>
      <c r="R96" s="229"/>
      <c r="S96" s="229"/>
      <c r="T96" s="229"/>
      <c r="U96" s="229"/>
      <c r="V96" s="229"/>
      <c r="W96" s="229"/>
      <c r="X96" s="229"/>
      <c r="Y96" s="229"/>
      <c r="Z96" s="229"/>
      <c r="AA96" s="229"/>
      <c r="AB96" s="229"/>
      <c r="AC96" s="229"/>
      <c r="AD96" s="229"/>
      <c r="AE96" s="229"/>
      <c r="AF96" s="229"/>
      <c r="AG96" s="229"/>
      <c r="AH96" s="229"/>
      <c r="AI96" s="229"/>
      <c r="AJ96" s="229"/>
      <c r="AK96" s="229"/>
      <c r="AL96" s="229"/>
      <c r="AM96" s="229"/>
      <c r="AN96" s="229"/>
      <c r="AO96" s="229"/>
      <c r="AP96" s="229"/>
      <c r="AQ96" s="229"/>
      <c r="AR96" s="229"/>
      <c r="AS96" s="229"/>
      <c r="AT96" s="229"/>
      <c r="AU96" s="229"/>
      <c r="AV96" s="229"/>
      <c r="AW96" s="229"/>
      <c r="AX96" s="229"/>
      <c r="AY96" s="229"/>
      <c r="AZ96" s="230"/>
      <c r="BA96" s="230"/>
      <c r="BB96" s="230"/>
      <c r="BC96" s="230"/>
      <c r="BD96" s="230"/>
      <c r="BE96" s="223"/>
      <c r="BF96" s="223"/>
      <c r="BG96" s="223"/>
      <c r="BH96" s="223"/>
      <c r="BI96" s="223"/>
      <c r="BJ96" s="223"/>
      <c r="BK96" s="223"/>
      <c r="BL96" s="223"/>
      <c r="BM96" s="223"/>
      <c r="BN96" s="223"/>
      <c r="BO96" s="223"/>
      <c r="BP96" s="223"/>
      <c r="BQ96" s="220">
        <v>90</v>
      </c>
      <c r="BR96" s="225"/>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12"/>
    </row>
    <row r="97" spans="1:131" ht="26.25" hidden="1" customHeight="1" x14ac:dyDescent="0.15">
      <c r="A97" s="227"/>
      <c r="B97" s="228"/>
      <c r="C97" s="228"/>
      <c r="D97" s="228"/>
      <c r="E97" s="228"/>
      <c r="F97" s="228"/>
      <c r="G97" s="228"/>
      <c r="H97" s="228"/>
      <c r="I97" s="228"/>
      <c r="J97" s="228"/>
      <c r="K97" s="228"/>
      <c r="L97" s="228"/>
      <c r="M97" s="228"/>
      <c r="N97" s="228"/>
      <c r="O97" s="228"/>
      <c r="P97" s="228"/>
      <c r="Q97" s="229"/>
      <c r="R97" s="229"/>
      <c r="S97" s="229"/>
      <c r="T97" s="229"/>
      <c r="U97" s="229"/>
      <c r="V97" s="229"/>
      <c r="W97" s="229"/>
      <c r="X97" s="229"/>
      <c r="Y97" s="229"/>
      <c r="Z97" s="229"/>
      <c r="AA97" s="229"/>
      <c r="AB97" s="229"/>
      <c r="AC97" s="229"/>
      <c r="AD97" s="229"/>
      <c r="AE97" s="229"/>
      <c r="AF97" s="229"/>
      <c r="AG97" s="229"/>
      <c r="AH97" s="229"/>
      <c r="AI97" s="229"/>
      <c r="AJ97" s="229"/>
      <c r="AK97" s="229"/>
      <c r="AL97" s="229"/>
      <c r="AM97" s="229"/>
      <c r="AN97" s="229"/>
      <c r="AO97" s="229"/>
      <c r="AP97" s="229"/>
      <c r="AQ97" s="229"/>
      <c r="AR97" s="229"/>
      <c r="AS97" s="229"/>
      <c r="AT97" s="229"/>
      <c r="AU97" s="229"/>
      <c r="AV97" s="229"/>
      <c r="AW97" s="229"/>
      <c r="AX97" s="229"/>
      <c r="AY97" s="229"/>
      <c r="AZ97" s="230"/>
      <c r="BA97" s="230"/>
      <c r="BB97" s="230"/>
      <c r="BC97" s="230"/>
      <c r="BD97" s="230"/>
      <c r="BE97" s="223"/>
      <c r="BF97" s="223"/>
      <c r="BG97" s="223"/>
      <c r="BH97" s="223"/>
      <c r="BI97" s="223"/>
      <c r="BJ97" s="223"/>
      <c r="BK97" s="223"/>
      <c r="BL97" s="223"/>
      <c r="BM97" s="223"/>
      <c r="BN97" s="223"/>
      <c r="BO97" s="223"/>
      <c r="BP97" s="223"/>
      <c r="BQ97" s="220">
        <v>91</v>
      </c>
      <c r="BR97" s="225"/>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12"/>
    </row>
    <row r="98" spans="1:131" ht="26.25" hidden="1" customHeight="1" x14ac:dyDescent="0.15">
      <c r="A98" s="227"/>
      <c r="B98" s="228"/>
      <c r="C98" s="228"/>
      <c r="D98" s="228"/>
      <c r="E98" s="228"/>
      <c r="F98" s="228"/>
      <c r="G98" s="228"/>
      <c r="H98" s="228"/>
      <c r="I98" s="228"/>
      <c r="J98" s="228"/>
      <c r="K98" s="228"/>
      <c r="L98" s="228"/>
      <c r="M98" s="228"/>
      <c r="N98" s="228"/>
      <c r="O98" s="228"/>
      <c r="P98" s="228"/>
      <c r="Q98" s="229"/>
      <c r="R98" s="229"/>
      <c r="S98" s="229"/>
      <c r="T98" s="229"/>
      <c r="U98" s="229"/>
      <c r="V98" s="229"/>
      <c r="W98" s="229"/>
      <c r="X98" s="229"/>
      <c r="Y98" s="229"/>
      <c r="Z98" s="229"/>
      <c r="AA98" s="229"/>
      <c r="AB98" s="229"/>
      <c r="AC98" s="229"/>
      <c r="AD98" s="229"/>
      <c r="AE98" s="229"/>
      <c r="AF98" s="229"/>
      <c r="AG98" s="229"/>
      <c r="AH98" s="229"/>
      <c r="AI98" s="229"/>
      <c r="AJ98" s="229"/>
      <c r="AK98" s="229"/>
      <c r="AL98" s="229"/>
      <c r="AM98" s="229"/>
      <c r="AN98" s="229"/>
      <c r="AO98" s="229"/>
      <c r="AP98" s="229"/>
      <c r="AQ98" s="229"/>
      <c r="AR98" s="229"/>
      <c r="AS98" s="229"/>
      <c r="AT98" s="229"/>
      <c r="AU98" s="229"/>
      <c r="AV98" s="229"/>
      <c r="AW98" s="229"/>
      <c r="AX98" s="229"/>
      <c r="AY98" s="229"/>
      <c r="AZ98" s="230"/>
      <c r="BA98" s="230"/>
      <c r="BB98" s="230"/>
      <c r="BC98" s="230"/>
      <c r="BD98" s="230"/>
      <c r="BE98" s="223"/>
      <c r="BF98" s="223"/>
      <c r="BG98" s="223"/>
      <c r="BH98" s="223"/>
      <c r="BI98" s="223"/>
      <c r="BJ98" s="223"/>
      <c r="BK98" s="223"/>
      <c r="BL98" s="223"/>
      <c r="BM98" s="223"/>
      <c r="BN98" s="223"/>
      <c r="BO98" s="223"/>
      <c r="BP98" s="223"/>
      <c r="BQ98" s="220">
        <v>92</v>
      </c>
      <c r="BR98" s="225"/>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12"/>
    </row>
    <row r="99" spans="1:131" ht="26.25" hidden="1" customHeight="1" x14ac:dyDescent="0.15">
      <c r="A99" s="227"/>
      <c r="B99" s="228"/>
      <c r="C99" s="228"/>
      <c r="D99" s="228"/>
      <c r="E99" s="228"/>
      <c r="F99" s="228"/>
      <c r="G99" s="228"/>
      <c r="H99" s="228"/>
      <c r="I99" s="228"/>
      <c r="J99" s="228"/>
      <c r="K99" s="228"/>
      <c r="L99" s="228"/>
      <c r="M99" s="228"/>
      <c r="N99" s="228"/>
      <c r="O99" s="228"/>
      <c r="P99" s="228"/>
      <c r="Q99" s="229"/>
      <c r="R99" s="229"/>
      <c r="S99" s="229"/>
      <c r="T99" s="229"/>
      <c r="U99" s="229"/>
      <c r="V99" s="229"/>
      <c r="W99" s="229"/>
      <c r="X99" s="229"/>
      <c r="Y99" s="229"/>
      <c r="Z99" s="229"/>
      <c r="AA99" s="229"/>
      <c r="AB99" s="229"/>
      <c r="AC99" s="229"/>
      <c r="AD99" s="229"/>
      <c r="AE99" s="229"/>
      <c r="AF99" s="229"/>
      <c r="AG99" s="229"/>
      <c r="AH99" s="229"/>
      <c r="AI99" s="229"/>
      <c r="AJ99" s="229"/>
      <c r="AK99" s="229"/>
      <c r="AL99" s="229"/>
      <c r="AM99" s="229"/>
      <c r="AN99" s="229"/>
      <c r="AO99" s="229"/>
      <c r="AP99" s="229"/>
      <c r="AQ99" s="229"/>
      <c r="AR99" s="229"/>
      <c r="AS99" s="229"/>
      <c r="AT99" s="229"/>
      <c r="AU99" s="229"/>
      <c r="AV99" s="229"/>
      <c r="AW99" s="229"/>
      <c r="AX99" s="229"/>
      <c r="AY99" s="229"/>
      <c r="AZ99" s="230"/>
      <c r="BA99" s="230"/>
      <c r="BB99" s="230"/>
      <c r="BC99" s="230"/>
      <c r="BD99" s="230"/>
      <c r="BE99" s="223"/>
      <c r="BF99" s="223"/>
      <c r="BG99" s="223"/>
      <c r="BH99" s="223"/>
      <c r="BI99" s="223"/>
      <c r="BJ99" s="223"/>
      <c r="BK99" s="223"/>
      <c r="BL99" s="223"/>
      <c r="BM99" s="223"/>
      <c r="BN99" s="223"/>
      <c r="BO99" s="223"/>
      <c r="BP99" s="223"/>
      <c r="BQ99" s="220">
        <v>93</v>
      </c>
      <c r="BR99" s="225"/>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12"/>
    </row>
    <row r="100" spans="1:131" ht="26.25" hidden="1" customHeight="1" x14ac:dyDescent="0.15">
      <c r="A100" s="227"/>
      <c r="B100" s="228"/>
      <c r="C100" s="228"/>
      <c r="D100" s="228"/>
      <c r="E100" s="228"/>
      <c r="F100" s="228"/>
      <c r="G100" s="228"/>
      <c r="H100" s="228"/>
      <c r="I100" s="228"/>
      <c r="J100" s="228"/>
      <c r="K100" s="228"/>
      <c r="L100" s="228"/>
      <c r="M100" s="228"/>
      <c r="N100" s="228"/>
      <c r="O100" s="228"/>
      <c r="P100" s="228"/>
      <c r="Q100" s="229"/>
      <c r="R100" s="229"/>
      <c r="S100" s="229"/>
      <c r="T100" s="229"/>
      <c r="U100" s="229"/>
      <c r="V100" s="229"/>
      <c r="W100" s="229"/>
      <c r="X100" s="229"/>
      <c r="Y100" s="229"/>
      <c r="Z100" s="229"/>
      <c r="AA100" s="229"/>
      <c r="AB100" s="229"/>
      <c r="AC100" s="229"/>
      <c r="AD100" s="229"/>
      <c r="AE100" s="229"/>
      <c r="AF100" s="229"/>
      <c r="AG100" s="229"/>
      <c r="AH100" s="229"/>
      <c r="AI100" s="229"/>
      <c r="AJ100" s="229"/>
      <c r="AK100" s="229"/>
      <c r="AL100" s="229"/>
      <c r="AM100" s="229"/>
      <c r="AN100" s="229"/>
      <c r="AO100" s="229"/>
      <c r="AP100" s="229"/>
      <c r="AQ100" s="229"/>
      <c r="AR100" s="229"/>
      <c r="AS100" s="229"/>
      <c r="AT100" s="229"/>
      <c r="AU100" s="229"/>
      <c r="AV100" s="229"/>
      <c r="AW100" s="229"/>
      <c r="AX100" s="229"/>
      <c r="AY100" s="229"/>
      <c r="AZ100" s="230"/>
      <c r="BA100" s="230"/>
      <c r="BB100" s="230"/>
      <c r="BC100" s="230"/>
      <c r="BD100" s="230"/>
      <c r="BE100" s="223"/>
      <c r="BF100" s="223"/>
      <c r="BG100" s="223"/>
      <c r="BH100" s="223"/>
      <c r="BI100" s="223"/>
      <c r="BJ100" s="223"/>
      <c r="BK100" s="223"/>
      <c r="BL100" s="223"/>
      <c r="BM100" s="223"/>
      <c r="BN100" s="223"/>
      <c r="BO100" s="223"/>
      <c r="BP100" s="223"/>
      <c r="BQ100" s="220">
        <v>94</v>
      </c>
      <c r="BR100" s="225"/>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12"/>
    </row>
    <row r="101" spans="1:131" ht="26.25" hidden="1" customHeight="1" x14ac:dyDescent="0.15">
      <c r="A101" s="227"/>
      <c r="B101" s="228"/>
      <c r="C101" s="228"/>
      <c r="D101" s="228"/>
      <c r="E101" s="228"/>
      <c r="F101" s="228"/>
      <c r="G101" s="228"/>
      <c r="H101" s="228"/>
      <c r="I101" s="228"/>
      <c r="J101" s="228"/>
      <c r="K101" s="228"/>
      <c r="L101" s="228"/>
      <c r="M101" s="228"/>
      <c r="N101" s="228"/>
      <c r="O101" s="228"/>
      <c r="P101" s="228"/>
      <c r="Q101" s="229"/>
      <c r="R101" s="229"/>
      <c r="S101" s="229"/>
      <c r="T101" s="229"/>
      <c r="U101" s="229"/>
      <c r="V101" s="229"/>
      <c r="W101" s="229"/>
      <c r="X101" s="229"/>
      <c r="Y101" s="229"/>
      <c r="Z101" s="229"/>
      <c r="AA101" s="229"/>
      <c r="AB101" s="229"/>
      <c r="AC101" s="229"/>
      <c r="AD101" s="229"/>
      <c r="AE101" s="229"/>
      <c r="AF101" s="229"/>
      <c r="AG101" s="229"/>
      <c r="AH101" s="229"/>
      <c r="AI101" s="229"/>
      <c r="AJ101" s="229"/>
      <c r="AK101" s="229"/>
      <c r="AL101" s="229"/>
      <c r="AM101" s="229"/>
      <c r="AN101" s="229"/>
      <c r="AO101" s="229"/>
      <c r="AP101" s="229"/>
      <c r="AQ101" s="229"/>
      <c r="AR101" s="229"/>
      <c r="AS101" s="229"/>
      <c r="AT101" s="229"/>
      <c r="AU101" s="229"/>
      <c r="AV101" s="229"/>
      <c r="AW101" s="229"/>
      <c r="AX101" s="229"/>
      <c r="AY101" s="229"/>
      <c r="AZ101" s="230"/>
      <c r="BA101" s="230"/>
      <c r="BB101" s="230"/>
      <c r="BC101" s="230"/>
      <c r="BD101" s="230"/>
      <c r="BE101" s="223"/>
      <c r="BF101" s="223"/>
      <c r="BG101" s="223"/>
      <c r="BH101" s="223"/>
      <c r="BI101" s="223"/>
      <c r="BJ101" s="223"/>
      <c r="BK101" s="223"/>
      <c r="BL101" s="223"/>
      <c r="BM101" s="223"/>
      <c r="BN101" s="223"/>
      <c r="BO101" s="223"/>
      <c r="BP101" s="223"/>
      <c r="BQ101" s="220">
        <v>95</v>
      </c>
      <c r="BR101" s="225"/>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12"/>
    </row>
    <row r="102" spans="1:131" ht="26.25" customHeight="1" thickBot="1" x14ac:dyDescent="0.2">
      <c r="A102" s="227"/>
      <c r="B102" s="228"/>
      <c r="C102" s="228"/>
      <c r="D102" s="228"/>
      <c r="E102" s="228"/>
      <c r="F102" s="228"/>
      <c r="G102" s="228"/>
      <c r="H102" s="228"/>
      <c r="I102" s="228"/>
      <c r="J102" s="228"/>
      <c r="K102" s="228"/>
      <c r="L102" s="228"/>
      <c r="M102" s="228"/>
      <c r="N102" s="228"/>
      <c r="O102" s="228"/>
      <c r="P102" s="228"/>
      <c r="Q102" s="229"/>
      <c r="R102" s="229"/>
      <c r="S102" s="229"/>
      <c r="T102" s="229"/>
      <c r="U102" s="229"/>
      <c r="V102" s="229"/>
      <c r="W102" s="229"/>
      <c r="X102" s="229"/>
      <c r="Y102" s="229"/>
      <c r="Z102" s="229"/>
      <c r="AA102" s="229"/>
      <c r="AB102" s="229"/>
      <c r="AC102" s="229"/>
      <c r="AD102" s="229"/>
      <c r="AE102" s="229"/>
      <c r="AF102" s="229"/>
      <c r="AG102" s="229"/>
      <c r="AH102" s="229"/>
      <c r="AI102" s="229"/>
      <c r="AJ102" s="229"/>
      <c r="AK102" s="229"/>
      <c r="AL102" s="229"/>
      <c r="AM102" s="229"/>
      <c r="AN102" s="229"/>
      <c r="AO102" s="229"/>
      <c r="AP102" s="229"/>
      <c r="AQ102" s="229"/>
      <c r="AR102" s="229"/>
      <c r="AS102" s="229"/>
      <c r="AT102" s="229"/>
      <c r="AU102" s="229"/>
      <c r="AV102" s="229"/>
      <c r="AW102" s="229"/>
      <c r="AX102" s="229"/>
      <c r="AY102" s="229"/>
      <c r="AZ102" s="230"/>
      <c r="BA102" s="230"/>
      <c r="BB102" s="230"/>
      <c r="BC102" s="230"/>
      <c r="BD102" s="230"/>
      <c r="BE102" s="223"/>
      <c r="BF102" s="223"/>
      <c r="BG102" s="223"/>
      <c r="BH102" s="223"/>
      <c r="BI102" s="223"/>
      <c r="BJ102" s="223"/>
      <c r="BK102" s="223"/>
      <c r="BL102" s="223"/>
      <c r="BM102" s="223"/>
      <c r="BN102" s="223"/>
      <c r="BO102" s="223"/>
      <c r="BP102" s="223"/>
      <c r="BQ102" s="222" t="s">
        <v>376</v>
      </c>
      <c r="BR102" s="924" t="s">
        <v>399</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v>69</v>
      </c>
      <c r="CS102" s="940"/>
      <c r="CT102" s="940"/>
      <c r="CU102" s="940"/>
      <c r="CV102" s="941"/>
      <c r="CW102" s="939">
        <v>15</v>
      </c>
      <c r="CX102" s="940"/>
      <c r="CY102" s="940"/>
      <c r="CZ102" s="940"/>
      <c r="DA102" s="941"/>
      <c r="DB102" s="939"/>
      <c r="DC102" s="940"/>
      <c r="DD102" s="940"/>
      <c r="DE102" s="940"/>
      <c r="DF102" s="941"/>
      <c r="DG102" s="939"/>
      <c r="DH102" s="940"/>
      <c r="DI102" s="940"/>
      <c r="DJ102" s="940"/>
      <c r="DK102" s="941"/>
      <c r="DL102" s="939"/>
      <c r="DM102" s="940"/>
      <c r="DN102" s="940"/>
      <c r="DO102" s="940"/>
      <c r="DP102" s="941"/>
      <c r="DQ102" s="939"/>
      <c r="DR102" s="940"/>
      <c r="DS102" s="940"/>
      <c r="DT102" s="940"/>
      <c r="DU102" s="941"/>
      <c r="DV102" s="924"/>
      <c r="DW102" s="925"/>
      <c r="DX102" s="925"/>
      <c r="DY102" s="925"/>
      <c r="DZ102" s="926"/>
      <c r="EA102" s="212"/>
    </row>
    <row r="103" spans="1:131" ht="26.25" customHeight="1" x14ac:dyDescent="0.15">
      <c r="A103" s="227"/>
      <c r="B103" s="228"/>
      <c r="C103" s="228"/>
      <c r="D103" s="228"/>
      <c r="E103" s="228"/>
      <c r="F103" s="228"/>
      <c r="G103" s="228"/>
      <c r="H103" s="228"/>
      <c r="I103" s="228"/>
      <c r="J103" s="228"/>
      <c r="K103" s="228"/>
      <c r="L103" s="228"/>
      <c r="M103" s="228"/>
      <c r="N103" s="228"/>
      <c r="O103" s="228"/>
      <c r="P103" s="228"/>
      <c r="Q103" s="229"/>
      <c r="R103" s="229"/>
      <c r="S103" s="229"/>
      <c r="T103" s="229"/>
      <c r="U103" s="229"/>
      <c r="V103" s="229"/>
      <c r="W103" s="229"/>
      <c r="X103" s="229"/>
      <c r="Y103" s="229"/>
      <c r="Z103" s="229"/>
      <c r="AA103" s="229"/>
      <c r="AB103" s="229"/>
      <c r="AC103" s="229"/>
      <c r="AD103" s="229"/>
      <c r="AE103" s="229"/>
      <c r="AF103" s="229"/>
      <c r="AG103" s="229"/>
      <c r="AH103" s="229"/>
      <c r="AI103" s="229"/>
      <c r="AJ103" s="229"/>
      <c r="AK103" s="229"/>
      <c r="AL103" s="229"/>
      <c r="AM103" s="229"/>
      <c r="AN103" s="229"/>
      <c r="AO103" s="229"/>
      <c r="AP103" s="229"/>
      <c r="AQ103" s="229"/>
      <c r="AR103" s="229"/>
      <c r="AS103" s="229"/>
      <c r="AT103" s="229"/>
      <c r="AU103" s="229"/>
      <c r="AV103" s="229"/>
      <c r="AW103" s="229"/>
      <c r="AX103" s="229"/>
      <c r="AY103" s="229"/>
      <c r="AZ103" s="230"/>
      <c r="BA103" s="230"/>
      <c r="BB103" s="230"/>
      <c r="BC103" s="230"/>
      <c r="BD103" s="230"/>
      <c r="BE103" s="223"/>
      <c r="BF103" s="223"/>
      <c r="BG103" s="223"/>
      <c r="BH103" s="223"/>
      <c r="BI103" s="223"/>
      <c r="BJ103" s="223"/>
      <c r="BK103" s="223"/>
      <c r="BL103" s="223"/>
      <c r="BM103" s="223"/>
      <c r="BN103" s="223"/>
      <c r="BO103" s="223"/>
      <c r="BP103" s="223"/>
      <c r="BQ103" s="927" t="s">
        <v>400</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12"/>
    </row>
    <row r="104" spans="1:131" ht="26.25" customHeight="1" x14ac:dyDescent="0.15">
      <c r="A104" s="227"/>
      <c r="B104" s="228"/>
      <c r="C104" s="228"/>
      <c r="D104" s="228"/>
      <c r="E104" s="228"/>
      <c r="F104" s="228"/>
      <c r="G104" s="228"/>
      <c r="H104" s="228"/>
      <c r="I104" s="228"/>
      <c r="J104" s="228"/>
      <c r="K104" s="228"/>
      <c r="L104" s="228"/>
      <c r="M104" s="228"/>
      <c r="N104" s="228"/>
      <c r="O104" s="228"/>
      <c r="P104" s="228"/>
      <c r="Q104" s="229"/>
      <c r="R104" s="229"/>
      <c r="S104" s="229"/>
      <c r="T104" s="229"/>
      <c r="U104" s="229"/>
      <c r="V104" s="229"/>
      <c r="W104" s="229"/>
      <c r="X104" s="229"/>
      <c r="Y104" s="229"/>
      <c r="Z104" s="229"/>
      <c r="AA104" s="229"/>
      <c r="AB104" s="229"/>
      <c r="AC104" s="229"/>
      <c r="AD104" s="229"/>
      <c r="AE104" s="229"/>
      <c r="AF104" s="229"/>
      <c r="AG104" s="229"/>
      <c r="AH104" s="229"/>
      <c r="AI104" s="229"/>
      <c r="AJ104" s="229"/>
      <c r="AK104" s="229"/>
      <c r="AL104" s="229"/>
      <c r="AM104" s="229"/>
      <c r="AN104" s="229"/>
      <c r="AO104" s="229"/>
      <c r="AP104" s="229"/>
      <c r="AQ104" s="229"/>
      <c r="AR104" s="229"/>
      <c r="AS104" s="229"/>
      <c r="AT104" s="229"/>
      <c r="AU104" s="229"/>
      <c r="AV104" s="229"/>
      <c r="AW104" s="229"/>
      <c r="AX104" s="229"/>
      <c r="AY104" s="229"/>
      <c r="AZ104" s="230"/>
      <c r="BA104" s="230"/>
      <c r="BB104" s="230"/>
      <c r="BC104" s="230"/>
      <c r="BD104" s="230"/>
      <c r="BE104" s="223"/>
      <c r="BF104" s="223"/>
      <c r="BG104" s="223"/>
      <c r="BH104" s="223"/>
      <c r="BI104" s="223"/>
      <c r="BJ104" s="223"/>
      <c r="BK104" s="223"/>
      <c r="BL104" s="223"/>
      <c r="BM104" s="223"/>
      <c r="BN104" s="223"/>
      <c r="BO104" s="223"/>
      <c r="BP104" s="223"/>
      <c r="BQ104" s="928" t="s">
        <v>401</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12"/>
    </row>
    <row r="105" spans="1:131" ht="11.25" customHeight="1" x14ac:dyDescent="0.15">
      <c r="A105" s="223"/>
      <c r="B105" s="223"/>
      <c r="C105" s="223"/>
      <c r="D105" s="223"/>
      <c r="E105" s="223"/>
      <c r="F105" s="223"/>
      <c r="G105" s="223"/>
      <c r="H105" s="223"/>
      <c r="I105" s="223"/>
      <c r="J105" s="223"/>
      <c r="K105" s="223"/>
      <c r="L105" s="223"/>
      <c r="M105" s="223"/>
      <c r="N105" s="223"/>
      <c r="O105" s="223"/>
      <c r="P105" s="223"/>
      <c r="Q105" s="223"/>
      <c r="R105" s="223"/>
      <c r="S105" s="223"/>
      <c r="T105" s="223"/>
      <c r="U105" s="223"/>
      <c r="V105" s="223"/>
      <c r="W105" s="223"/>
      <c r="X105" s="223"/>
      <c r="Y105" s="223"/>
      <c r="Z105" s="223"/>
      <c r="AA105" s="223"/>
      <c r="AB105" s="223"/>
      <c r="AC105" s="223"/>
      <c r="AD105" s="223"/>
      <c r="AE105" s="223"/>
      <c r="AF105" s="223"/>
      <c r="AG105" s="223"/>
      <c r="AH105" s="223"/>
      <c r="AI105" s="223"/>
      <c r="AJ105" s="223"/>
      <c r="AK105" s="223"/>
      <c r="AL105" s="223"/>
      <c r="AM105" s="223"/>
      <c r="AN105" s="223"/>
      <c r="AO105" s="223"/>
      <c r="AP105" s="223"/>
      <c r="AQ105" s="223"/>
      <c r="AR105" s="223"/>
      <c r="AS105" s="223"/>
      <c r="AT105" s="223"/>
      <c r="AU105" s="223"/>
      <c r="AV105" s="223"/>
      <c r="AW105" s="223"/>
      <c r="AX105" s="223"/>
      <c r="AY105" s="223"/>
      <c r="AZ105" s="223"/>
      <c r="BA105" s="223"/>
      <c r="BB105" s="223"/>
      <c r="BC105" s="223"/>
      <c r="BD105" s="223"/>
      <c r="BE105" s="223"/>
      <c r="BF105" s="223"/>
      <c r="BG105" s="223"/>
      <c r="BH105" s="223"/>
      <c r="BI105" s="223"/>
      <c r="BJ105" s="223"/>
      <c r="BK105" s="223"/>
      <c r="BL105" s="223"/>
      <c r="BM105" s="223"/>
      <c r="BN105" s="223"/>
      <c r="BO105" s="223"/>
      <c r="BP105" s="223"/>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3"/>
      <c r="B106" s="223"/>
      <c r="C106" s="223"/>
      <c r="D106" s="223"/>
      <c r="E106" s="223"/>
      <c r="F106" s="223"/>
      <c r="G106" s="223"/>
      <c r="H106" s="223"/>
      <c r="I106" s="223"/>
      <c r="J106" s="223"/>
      <c r="K106" s="223"/>
      <c r="L106" s="223"/>
      <c r="M106" s="223"/>
      <c r="N106" s="223"/>
      <c r="O106" s="223"/>
      <c r="P106" s="223"/>
      <c r="Q106" s="223"/>
      <c r="R106" s="223"/>
      <c r="S106" s="223"/>
      <c r="T106" s="223"/>
      <c r="U106" s="223"/>
      <c r="V106" s="223"/>
      <c r="W106" s="223"/>
      <c r="X106" s="223"/>
      <c r="Y106" s="223"/>
      <c r="Z106" s="223"/>
      <c r="AA106" s="223"/>
      <c r="AB106" s="223"/>
      <c r="AC106" s="223"/>
      <c r="AD106" s="223"/>
      <c r="AE106" s="223"/>
      <c r="AF106" s="223"/>
      <c r="AG106" s="223"/>
      <c r="AH106" s="223"/>
      <c r="AI106" s="223"/>
      <c r="AJ106" s="223"/>
      <c r="AK106" s="223"/>
      <c r="AL106" s="223"/>
      <c r="AM106" s="223"/>
      <c r="AN106" s="223"/>
      <c r="AO106" s="223"/>
      <c r="AP106" s="223"/>
      <c r="AQ106" s="223"/>
      <c r="AR106" s="223"/>
      <c r="AS106" s="223"/>
      <c r="AT106" s="223"/>
      <c r="AU106" s="223"/>
      <c r="AV106" s="223"/>
      <c r="AW106" s="223"/>
      <c r="AX106" s="223"/>
      <c r="AY106" s="223"/>
      <c r="AZ106" s="223"/>
      <c r="BA106" s="223"/>
      <c r="BB106" s="223"/>
      <c r="BC106" s="223"/>
      <c r="BD106" s="223"/>
      <c r="BE106" s="223"/>
      <c r="BF106" s="223"/>
      <c r="BG106" s="223"/>
      <c r="BH106" s="223"/>
      <c r="BI106" s="223"/>
      <c r="BJ106" s="223"/>
      <c r="BK106" s="223"/>
      <c r="BL106" s="223"/>
      <c r="BM106" s="223"/>
      <c r="BN106" s="223"/>
      <c r="BO106" s="223"/>
      <c r="BP106" s="223"/>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31" t="s">
        <v>402</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31" t="s">
        <v>403</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29" t="s">
        <v>404</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405</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12" customFormat="1" ht="26.25" customHeight="1" x14ac:dyDescent="0.15">
      <c r="A109" s="882" t="s">
        <v>406</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407</v>
      </c>
      <c r="AB109" s="883"/>
      <c r="AC109" s="883"/>
      <c r="AD109" s="883"/>
      <c r="AE109" s="884"/>
      <c r="AF109" s="885" t="s">
        <v>408</v>
      </c>
      <c r="AG109" s="883"/>
      <c r="AH109" s="883"/>
      <c r="AI109" s="883"/>
      <c r="AJ109" s="884"/>
      <c r="AK109" s="885" t="s">
        <v>294</v>
      </c>
      <c r="AL109" s="883"/>
      <c r="AM109" s="883"/>
      <c r="AN109" s="883"/>
      <c r="AO109" s="884"/>
      <c r="AP109" s="885" t="s">
        <v>409</v>
      </c>
      <c r="AQ109" s="883"/>
      <c r="AR109" s="883"/>
      <c r="AS109" s="883"/>
      <c r="AT109" s="916"/>
      <c r="AU109" s="882" t="s">
        <v>406</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407</v>
      </c>
      <c r="BR109" s="883"/>
      <c r="BS109" s="883"/>
      <c r="BT109" s="883"/>
      <c r="BU109" s="884"/>
      <c r="BV109" s="885" t="s">
        <v>408</v>
      </c>
      <c r="BW109" s="883"/>
      <c r="BX109" s="883"/>
      <c r="BY109" s="883"/>
      <c r="BZ109" s="884"/>
      <c r="CA109" s="885" t="s">
        <v>294</v>
      </c>
      <c r="CB109" s="883"/>
      <c r="CC109" s="883"/>
      <c r="CD109" s="883"/>
      <c r="CE109" s="884"/>
      <c r="CF109" s="923" t="s">
        <v>409</v>
      </c>
      <c r="CG109" s="923"/>
      <c r="CH109" s="923"/>
      <c r="CI109" s="923"/>
      <c r="CJ109" s="923"/>
      <c r="CK109" s="885" t="s">
        <v>410</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407</v>
      </c>
      <c r="DH109" s="883"/>
      <c r="DI109" s="883"/>
      <c r="DJ109" s="883"/>
      <c r="DK109" s="884"/>
      <c r="DL109" s="885" t="s">
        <v>408</v>
      </c>
      <c r="DM109" s="883"/>
      <c r="DN109" s="883"/>
      <c r="DO109" s="883"/>
      <c r="DP109" s="884"/>
      <c r="DQ109" s="885" t="s">
        <v>294</v>
      </c>
      <c r="DR109" s="883"/>
      <c r="DS109" s="883"/>
      <c r="DT109" s="883"/>
      <c r="DU109" s="884"/>
      <c r="DV109" s="885" t="s">
        <v>409</v>
      </c>
      <c r="DW109" s="883"/>
      <c r="DX109" s="883"/>
      <c r="DY109" s="883"/>
      <c r="DZ109" s="916"/>
    </row>
    <row r="110" spans="1:131" s="212" customFormat="1" ht="26.25" customHeight="1" x14ac:dyDescent="0.15">
      <c r="A110" s="794" t="s">
        <v>411</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539020</v>
      </c>
      <c r="AB110" s="876"/>
      <c r="AC110" s="876"/>
      <c r="AD110" s="876"/>
      <c r="AE110" s="877"/>
      <c r="AF110" s="878">
        <v>578568</v>
      </c>
      <c r="AG110" s="876"/>
      <c r="AH110" s="876"/>
      <c r="AI110" s="876"/>
      <c r="AJ110" s="877"/>
      <c r="AK110" s="878">
        <v>640485</v>
      </c>
      <c r="AL110" s="876"/>
      <c r="AM110" s="876"/>
      <c r="AN110" s="876"/>
      <c r="AO110" s="877"/>
      <c r="AP110" s="879">
        <v>19.8</v>
      </c>
      <c r="AQ110" s="880"/>
      <c r="AR110" s="880"/>
      <c r="AS110" s="880"/>
      <c r="AT110" s="881"/>
      <c r="AU110" s="917" t="s">
        <v>69</v>
      </c>
      <c r="AV110" s="918"/>
      <c r="AW110" s="918"/>
      <c r="AX110" s="918"/>
      <c r="AY110" s="918"/>
      <c r="AZ110" s="847" t="s">
        <v>412</v>
      </c>
      <c r="BA110" s="795"/>
      <c r="BB110" s="795"/>
      <c r="BC110" s="795"/>
      <c r="BD110" s="795"/>
      <c r="BE110" s="795"/>
      <c r="BF110" s="795"/>
      <c r="BG110" s="795"/>
      <c r="BH110" s="795"/>
      <c r="BI110" s="795"/>
      <c r="BJ110" s="795"/>
      <c r="BK110" s="795"/>
      <c r="BL110" s="795"/>
      <c r="BM110" s="795"/>
      <c r="BN110" s="795"/>
      <c r="BO110" s="795"/>
      <c r="BP110" s="796"/>
      <c r="BQ110" s="848">
        <v>6138899</v>
      </c>
      <c r="BR110" s="829"/>
      <c r="BS110" s="829"/>
      <c r="BT110" s="829"/>
      <c r="BU110" s="829"/>
      <c r="BV110" s="829">
        <v>5979090</v>
      </c>
      <c r="BW110" s="829"/>
      <c r="BX110" s="829"/>
      <c r="BY110" s="829"/>
      <c r="BZ110" s="829"/>
      <c r="CA110" s="829">
        <v>5487846</v>
      </c>
      <c r="CB110" s="829"/>
      <c r="CC110" s="829"/>
      <c r="CD110" s="829"/>
      <c r="CE110" s="829"/>
      <c r="CF110" s="853">
        <v>169.8</v>
      </c>
      <c r="CG110" s="854"/>
      <c r="CH110" s="854"/>
      <c r="CI110" s="854"/>
      <c r="CJ110" s="854"/>
      <c r="CK110" s="913" t="s">
        <v>413</v>
      </c>
      <c r="CL110" s="806"/>
      <c r="CM110" s="847" t="s">
        <v>414</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122</v>
      </c>
      <c r="DH110" s="829"/>
      <c r="DI110" s="829"/>
      <c r="DJ110" s="829"/>
      <c r="DK110" s="829"/>
      <c r="DL110" s="829" t="s">
        <v>122</v>
      </c>
      <c r="DM110" s="829"/>
      <c r="DN110" s="829"/>
      <c r="DO110" s="829"/>
      <c r="DP110" s="829"/>
      <c r="DQ110" s="829" t="s">
        <v>122</v>
      </c>
      <c r="DR110" s="829"/>
      <c r="DS110" s="829"/>
      <c r="DT110" s="829"/>
      <c r="DU110" s="829"/>
      <c r="DV110" s="830" t="s">
        <v>122</v>
      </c>
      <c r="DW110" s="830"/>
      <c r="DX110" s="830"/>
      <c r="DY110" s="830"/>
      <c r="DZ110" s="831"/>
    </row>
    <row r="111" spans="1:131" s="212" customFormat="1" ht="26.25" customHeight="1" x14ac:dyDescent="0.15">
      <c r="A111" s="761" t="s">
        <v>415</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122</v>
      </c>
      <c r="AB111" s="906"/>
      <c r="AC111" s="906"/>
      <c r="AD111" s="906"/>
      <c r="AE111" s="907"/>
      <c r="AF111" s="908" t="s">
        <v>122</v>
      </c>
      <c r="AG111" s="906"/>
      <c r="AH111" s="906"/>
      <c r="AI111" s="906"/>
      <c r="AJ111" s="907"/>
      <c r="AK111" s="908" t="s">
        <v>122</v>
      </c>
      <c r="AL111" s="906"/>
      <c r="AM111" s="906"/>
      <c r="AN111" s="906"/>
      <c r="AO111" s="907"/>
      <c r="AP111" s="909" t="s">
        <v>122</v>
      </c>
      <c r="AQ111" s="910"/>
      <c r="AR111" s="910"/>
      <c r="AS111" s="910"/>
      <c r="AT111" s="911"/>
      <c r="AU111" s="919"/>
      <c r="AV111" s="920"/>
      <c r="AW111" s="920"/>
      <c r="AX111" s="920"/>
      <c r="AY111" s="920"/>
      <c r="AZ111" s="802" t="s">
        <v>416</v>
      </c>
      <c r="BA111" s="739"/>
      <c r="BB111" s="739"/>
      <c r="BC111" s="739"/>
      <c r="BD111" s="739"/>
      <c r="BE111" s="739"/>
      <c r="BF111" s="739"/>
      <c r="BG111" s="739"/>
      <c r="BH111" s="739"/>
      <c r="BI111" s="739"/>
      <c r="BJ111" s="739"/>
      <c r="BK111" s="739"/>
      <c r="BL111" s="739"/>
      <c r="BM111" s="739"/>
      <c r="BN111" s="739"/>
      <c r="BO111" s="739"/>
      <c r="BP111" s="740"/>
      <c r="BQ111" s="803" t="s">
        <v>122</v>
      </c>
      <c r="BR111" s="804"/>
      <c r="BS111" s="804"/>
      <c r="BT111" s="804"/>
      <c r="BU111" s="804"/>
      <c r="BV111" s="804" t="s">
        <v>122</v>
      </c>
      <c r="BW111" s="804"/>
      <c r="BX111" s="804"/>
      <c r="BY111" s="804"/>
      <c r="BZ111" s="804"/>
      <c r="CA111" s="804" t="s">
        <v>122</v>
      </c>
      <c r="CB111" s="804"/>
      <c r="CC111" s="804"/>
      <c r="CD111" s="804"/>
      <c r="CE111" s="804"/>
      <c r="CF111" s="862" t="s">
        <v>122</v>
      </c>
      <c r="CG111" s="863"/>
      <c r="CH111" s="863"/>
      <c r="CI111" s="863"/>
      <c r="CJ111" s="863"/>
      <c r="CK111" s="914"/>
      <c r="CL111" s="808"/>
      <c r="CM111" s="802" t="s">
        <v>417</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122</v>
      </c>
      <c r="DH111" s="804"/>
      <c r="DI111" s="804"/>
      <c r="DJ111" s="804"/>
      <c r="DK111" s="804"/>
      <c r="DL111" s="804" t="s">
        <v>122</v>
      </c>
      <c r="DM111" s="804"/>
      <c r="DN111" s="804"/>
      <c r="DO111" s="804"/>
      <c r="DP111" s="804"/>
      <c r="DQ111" s="804" t="s">
        <v>122</v>
      </c>
      <c r="DR111" s="804"/>
      <c r="DS111" s="804"/>
      <c r="DT111" s="804"/>
      <c r="DU111" s="804"/>
      <c r="DV111" s="781" t="s">
        <v>122</v>
      </c>
      <c r="DW111" s="781"/>
      <c r="DX111" s="781"/>
      <c r="DY111" s="781"/>
      <c r="DZ111" s="782"/>
    </row>
    <row r="112" spans="1:131" s="212" customFormat="1" ht="26.25" customHeight="1" x14ac:dyDescent="0.15">
      <c r="A112" s="899" t="s">
        <v>418</v>
      </c>
      <c r="B112" s="900"/>
      <c r="C112" s="739" t="s">
        <v>419</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122</v>
      </c>
      <c r="AB112" s="767"/>
      <c r="AC112" s="767"/>
      <c r="AD112" s="767"/>
      <c r="AE112" s="768"/>
      <c r="AF112" s="769" t="s">
        <v>122</v>
      </c>
      <c r="AG112" s="767"/>
      <c r="AH112" s="767"/>
      <c r="AI112" s="767"/>
      <c r="AJ112" s="768"/>
      <c r="AK112" s="769" t="s">
        <v>122</v>
      </c>
      <c r="AL112" s="767"/>
      <c r="AM112" s="767"/>
      <c r="AN112" s="767"/>
      <c r="AO112" s="768"/>
      <c r="AP112" s="811" t="s">
        <v>122</v>
      </c>
      <c r="AQ112" s="812"/>
      <c r="AR112" s="812"/>
      <c r="AS112" s="812"/>
      <c r="AT112" s="813"/>
      <c r="AU112" s="919"/>
      <c r="AV112" s="920"/>
      <c r="AW112" s="920"/>
      <c r="AX112" s="920"/>
      <c r="AY112" s="920"/>
      <c r="AZ112" s="802" t="s">
        <v>420</v>
      </c>
      <c r="BA112" s="739"/>
      <c r="BB112" s="739"/>
      <c r="BC112" s="739"/>
      <c r="BD112" s="739"/>
      <c r="BE112" s="739"/>
      <c r="BF112" s="739"/>
      <c r="BG112" s="739"/>
      <c r="BH112" s="739"/>
      <c r="BI112" s="739"/>
      <c r="BJ112" s="739"/>
      <c r="BK112" s="739"/>
      <c r="BL112" s="739"/>
      <c r="BM112" s="739"/>
      <c r="BN112" s="739"/>
      <c r="BO112" s="739"/>
      <c r="BP112" s="740"/>
      <c r="BQ112" s="803">
        <v>322443</v>
      </c>
      <c r="BR112" s="804"/>
      <c r="BS112" s="804"/>
      <c r="BT112" s="804"/>
      <c r="BU112" s="804"/>
      <c r="BV112" s="804">
        <v>323549</v>
      </c>
      <c r="BW112" s="804"/>
      <c r="BX112" s="804"/>
      <c r="BY112" s="804"/>
      <c r="BZ112" s="804"/>
      <c r="CA112" s="804">
        <v>258065</v>
      </c>
      <c r="CB112" s="804"/>
      <c r="CC112" s="804"/>
      <c r="CD112" s="804"/>
      <c r="CE112" s="804"/>
      <c r="CF112" s="862">
        <v>8</v>
      </c>
      <c r="CG112" s="863"/>
      <c r="CH112" s="863"/>
      <c r="CI112" s="863"/>
      <c r="CJ112" s="863"/>
      <c r="CK112" s="914"/>
      <c r="CL112" s="808"/>
      <c r="CM112" s="802" t="s">
        <v>421</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122</v>
      </c>
      <c r="DH112" s="804"/>
      <c r="DI112" s="804"/>
      <c r="DJ112" s="804"/>
      <c r="DK112" s="804"/>
      <c r="DL112" s="804" t="s">
        <v>122</v>
      </c>
      <c r="DM112" s="804"/>
      <c r="DN112" s="804"/>
      <c r="DO112" s="804"/>
      <c r="DP112" s="804"/>
      <c r="DQ112" s="804" t="s">
        <v>122</v>
      </c>
      <c r="DR112" s="804"/>
      <c r="DS112" s="804"/>
      <c r="DT112" s="804"/>
      <c r="DU112" s="804"/>
      <c r="DV112" s="781" t="s">
        <v>122</v>
      </c>
      <c r="DW112" s="781"/>
      <c r="DX112" s="781"/>
      <c r="DY112" s="781"/>
      <c r="DZ112" s="782"/>
    </row>
    <row r="113" spans="1:130" s="212" customFormat="1" ht="26.25" customHeight="1" x14ac:dyDescent="0.15">
      <c r="A113" s="901"/>
      <c r="B113" s="902"/>
      <c r="C113" s="739" t="s">
        <v>422</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38173</v>
      </c>
      <c r="AB113" s="906"/>
      <c r="AC113" s="906"/>
      <c r="AD113" s="906"/>
      <c r="AE113" s="907"/>
      <c r="AF113" s="908">
        <v>94832</v>
      </c>
      <c r="AG113" s="906"/>
      <c r="AH113" s="906"/>
      <c r="AI113" s="906"/>
      <c r="AJ113" s="907"/>
      <c r="AK113" s="908">
        <v>62922</v>
      </c>
      <c r="AL113" s="906"/>
      <c r="AM113" s="906"/>
      <c r="AN113" s="906"/>
      <c r="AO113" s="907"/>
      <c r="AP113" s="909">
        <v>1.9</v>
      </c>
      <c r="AQ113" s="910"/>
      <c r="AR113" s="910"/>
      <c r="AS113" s="910"/>
      <c r="AT113" s="911"/>
      <c r="AU113" s="919"/>
      <c r="AV113" s="920"/>
      <c r="AW113" s="920"/>
      <c r="AX113" s="920"/>
      <c r="AY113" s="920"/>
      <c r="AZ113" s="802" t="s">
        <v>423</v>
      </c>
      <c r="BA113" s="739"/>
      <c r="BB113" s="739"/>
      <c r="BC113" s="739"/>
      <c r="BD113" s="739"/>
      <c r="BE113" s="739"/>
      <c r="BF113" s="739"/>
      <c r="BG113" s="739"/>
      <c r="BH113" s="739"/>
      <c r="BI113" s="739"/>
      <c r="BJ113" s="739"/>
      <c r="BK113" s="739"/>
      <c r="BL113" s="739"/>
      <c r="BM113" s="739"/>
      <c r="BN113" s="739"/>
      <c r="BO113" s="739"/>
      <c r="BP113" s="740"/>
      <c r="BQ113" s="803">
        <v>40924</v>
      </c>
      <c r="BR113" s="804"/>
      <c r="BS113" s="804"/>
      <c r="BT113" s="804"/>
      <c r="BU113" s="804"/>
      <c r="BV113" s="804">
        <v>34103</v>
      </c>
      <c r="BW113" s="804"/>
      <c r="BX113" s="804"/>
      <c r="BY113" s="804"/>
      <c r="BZ113" s="804"/>
      <c r="CA113" s="804">
        <v>30102</v>
      </c>
      <c r="CB113" s="804"/>
      <c r="CC113" s="804"/>
      <c r="CD113" s="804"/>
      <c r="CE113" s="804"/>
      <c r="CF113" s="862">
        <v>0.9</v>
      </c>
      <c r="CG113" s="863"/>
      <c r="CH113" s="863"/>
      <c r="CI113" s="863"/>
      <c r="CJ113" s="863"/>
      <c r="CK113" s="914"/>
      <c r="CL113" s="808"/>
      <c r="CM113" s="802" t="s">
        <v>424</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122</v>
      </c>
      <c r="DH113" s="767"/>
      <c r="DI113" s="767"/>
      <c r="DJ113" s="767"/>
      <c r="DK113" s="768"/>
      <c r="DL113" s="769" t="s">
        <v>122</v>
      </c>
      <c r="DM113" s="767"/>
      <c r="DN113" s="767"/>
      <c r="DO113" s="767"/>
      <c r="DP113" s="768"/>
      <c r="DQ113" s="769" t="s">
        <v>122</v>
      </c>
      <c r="DR113" s="767"/>
      <c r="DS113" s="767"/>
      <c r="DT113" s="767"/>
      <c r="DU113" s="768"/>
      <c r="DV113" s="811" t="s">
        <v>122</v>
      </c>
      <c r="DW113" s="812"/>
      <c r="DX113" s="812"/>
      <c r="DY113" s="812"/>
      <c r="DZ113" s="813"/>
    </row>
    <row r="114" spans="1:130" s="212" customFormat="1" ht="26.25" customHeight="1" x14ac:dyDescent="0.15">
      <c r="A114" s="901"/>
      <c r="B114" s="902"/>
      <c r="C114" s="739" t="s">
        <v>425</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7015</v>
      </c>
      <c r="AB114" s="767"/>
      <c r="AC114" s="767"/>
      <c r="AD114" s="767"/>
      <c r="AE114" s="768"/>
      <c r="AF114" s="769">
        <v>7015</v>
      </c>
      <c r="AG114" s="767"/>
      <c r="AH114" s="767"/>
      <c r="AI114" s="767"/>
      <c r="AJ114" s="768"/>
      <c r="AK114" s="769">
        <v>4169</v>
      </c>
      <c r="AL114" s="767"/>
      <c r="AM114" s="767"/>
      <c r="AN114" s="767"/>
      <c r="AO114" s="768"/>
      <c r="AP114" s="811">
        <v>0.1</v>
      </c>
      <c r="AQ114" s="812"/>
      <c r="AR114" s="812"/>
      <c r="AS114" s="812"/>
      <c r="AT114" s="813"/>
      <c r="AU114" s="919"/>
      <c r="AV114" s="920"/>
      <c r="AW114" s="920"/>
      <c r="AX114" s="920"/>
      <c r="AY114" s="920"/>
      <c r="AZ114" s="802" t="s">
        <v>426</v>
      </c>
      <c r="BA114" s="739"/>
      <c r="BB114" s="739"/>
      <c r="BC114" s="739"/>
      <c r="BD114" s="739"/>
      <c r="BE114" s="739"/>
      <c r="BF114" s="739"/>
      <c r="BG114" s="739"/>
      <c r="BH114" s="739"/>
      <c r="BI114" s="739"/>
      <c r="BJ114" s="739"/>
      <c r="BK114" s="739"/>
      <c r="BL114" s="739"/>
      <c r="BM114" s="739"/>
      <c r="BN114" s="739"/>
      <c r="BO114" s="739"/>
      <c r="BP114" s="740"/>
      <c r="BQ114" s="803">
        <v>1135158</v>
      </c>
      <c r="BR114" s="804"/>
      <c r="BS114" s="804"/>
      <c r="BT114" s="804"/>
      <c r="BU114" s="804"/>
      <c r="BV114" s="804">
        <v>1005546</v>
      </c>
      <c r="BW114" s="804"/>
      <c r="BX114" s="804"/>
      <c r="BY114" s="804"/>
      <c r="BZ114" s="804"/>
      <c r="CA114" s="804">
        <v>1019055</v>
      </c>
      <c r="CB114" s="804"/>
      <c r="CC114" s="804"/>
      <c r="CD114" s="804"/>
      <c r="CE114" s="804"/>
      <c r="CF114" s="862">
        <v>31.5</v>
      </c>
      <c r="CG114" s="863"/>
      <c r="CH114" s="863"/>
      <c r="CI114" s="863"/>
      <c r="CJ114" s="863"/>
      <c r="CK114" s="914"/>
      <c r="CL114" s="808"/>
      <c r="CM114" s="802" t="s">
        <v>427</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122</v>
      </c>
      <c r="DH114" s="767"/>
      <c r="DI114" s="767"/>
      <c r="DJ114" s="767"/>
      <c r="DK114" s="768"/>
      <c r="DL114" s="769" t="s">
        <v>122</v>
      </c>
      <c r="DM114" s="767"/>
      <c r="DN114" s="767"/>
      <c r="DO114" s="767"/>
      <c r="DP114" s="768"/>
      <c r="DQ114" s="769" t="s">
        <v>122</v>
      </c>
      <c r="DR114" s="767"/>
      <c r="DS114" s="767"/>
      <c r="DT114" s="767"/>
      <c r="DU114" s="768"/>
      <c r="DV114" s="811" t="s">
        <v>122</v>
      </c>
      <c r="DW114" s="812"/>
      <c r="DX114" s="812"/>
      <c r="DY114" s="812"/>
      <c r="DZ114" s="813"/>
    </row>
    <row r="115" spans="1:130" s="212" customFormat="1" ht="26.25" customHeight="1" x14ac:dyDescent="0.15">
      <c r="A115" s="901"/>
      <c r="B115" s="902"/>
      <c r="C115" s="739" t="s">
        <v>428</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t="s">
        <v>122</v>
      </c>
      <c r="AB115" s="906"/>
      <c r="AC115" s="906"/>
      <c r="AD115" s="906"/>
      <c r="AE115" s="907"/>
      <c r="AF115" s="908" t="s">
        <v>122</v>
      </c>
      <c r="AG115" s="906"/>
      <c r="AH115" s="906"/>
      <c r="AI115" s="906"/>
      <c r="AJ115" s="907"/>
      <c r="AK115" s="908" t="s">
        <v>122</v>
      </c>
      <c r="AL115" s="906"/>
      <c r="AM115" s="906"/>
      <c r="AN115" s="906"/>
      <c r="AO115" s="907"/>
      <c r="AP115" s="909" t="s">
        <v>122</v>
      </c>
      <c r="AQ115" s="910"/>
      <c r="AR115" s="910"/>
      <c r="AS115" s="910"/>
      <c r="AT115" s="911"/>
      <c r="AU115" s="919"/>
      <c r="AV115" s="920"/>
      <c r="AW115" s="920"/>
      <c r="AX115" s="920"/>
      <c r="AY115" s="920"/>
      <c r="AZ115" s="802" t="s">
        <v>429</v>
      </c>
      <c r="BA115" s="739"/>
      <c r="BB115" s="739"/>
      <c r="BC115" s="739"/>
      <c r="BD115" s="739"/>
      <c r="BE115" s="739"/>
      <c r="BF115" s="739"/>
      <c r="BG115" s="739"/>
      <c r="BH115" s="739"/>
      <c r="BI115" s="739"/>
      <c r="BJ115" s="739"/>
      <c r="BK115" s="739"/>
      <c r="BL115" s="739"/>
      <c r="BM115" s="739"/>
      <c r="BN115" s="739"/>
      <c r="BO115" s="739"/>
      <c r="BP115" s="740"/>
      <c r="BQ115" s="803" t="s">
        <v>122</v>
      </c>
      <c r="BR115" s="804"/>
      <c r="BS115" s="804"/>
      <c r="BT115" s="804"/>
      <c r="BU115" s="804"/>
      <c r="BV115" s="804" t="s">
        <v>122</v>
      </c>
      <c r="BW115" s="804"/>
      <c r="BX115" s="804"/>
      <c r="BY115" s="804"/>
      <c r="BZ115" s="804"/>
      <c r="CA115" s="804" t="s">
        <v>122</v>
      </c>
      <c r="CB115" s="804"/>
      <c r="CC115" s="804"/>
      <c r="CD115" s="804"/>
      <c r="CE115" s="804"/>
      <c r="CF115" s="862" t="s">
        <v>122</v>
      </c>
      <c r="CG115" s="863"/>
      <c r="CH115" s="863"/>
      <c r="CI115" s="863"/>
      <c r="CJ115" s="863"/>
      <c r="CK115" s="914"/>
      <c r="CL115" s="808"/>
      <c r="CM115" s="802" t="s">
        <v>430</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122</v>
      </c>
      <c r="DH115" s="767"/>
      <c r="DI115" s="767"/>
      <c r="DJ115" s="767"/>
      <c r="DK115" s="768"/>
      <c r="DL115" s="769" t="s">
        <v>122</v>
      </c>
      <c r="DM115" s="767"/>
      <c r="DN115" s="767"/>
      <c r="DO115" s="767"/>
      <c r="DP115" s="768"/>
      <c r="DQ115" s="769" t="s">
        <v>122</v>
      </c>
      <c r="DR115" s="767"/>
      <c r="DS115" s="767"/>
      <c r="DT115" s="767"/>
      <c r="DU115" s="768"/>
      <c r="DV115" s="811" t="s">
        <v>122</v>
      </c>
      <c r="DW115" s="812"/>
      <c r="DX115" s="812"/>
      <c r="DY115" s="812"/>
      <c r="DZ115" s="813"/>
    </row>
    <row r="116" spans="1:130" s="212" customFormat="1" ht="26.25" customHeight="1" x14ac:dyDescent="0.15">
      <c r="A116" s="903"/>
      <c r="B116" s="904"/>
      <c r="C116" s="826" t="s">
        <v>431</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t="s">
        <v>122</v>
      </c>
      <c r="AB116" s="767"/>
      <c r="AC116" s="767"/>
      <c r="AD116" s="767"/>
      <c r="AE116" s="768"/>
      <c r="AF116" s="769" t="s">
        <v>122</v>
      </c>
      <c r="AG116" s="767"/>
      <c r="AH116" s="767"/>
      <c r="AI116" s="767"/>
      <c r="AJ116" s="768"/>
      <c r="AK116" s="769" t="s">
        <v>122</v>
      </c>
      <c r="AL116" s="767"/>
      <c r="AM116" s="767"/>
      <c r="AN116" s="767"/>
      <c r="AO116" s="768"/>
      <c r="AP116" s="811" t="s">
        <v>122</v>
      </c>
      <c r="AQ116" s="812"/>
      <c r="AR116" s="812"/>
      <c r="AS116" s="812"/>
      <c r="AT116" s="813"/>
      <c r="AU116" s="919"/>
      <c r="AV116" s="920"/>
      <c r="AW116" s="920"/>
      <c r="AX116" s="920"/>
      <c r="AY116" s="920"/>
      <c r="AZ116" s="896" t="s">
        <v>432</v>
      </c>
      <c r="BA116" s="897"/>
      <c r="BB116" s="897"/>
      <c r="BC116" s="897"/>
      <c r="BD116" s="897"/>
      <c r="BE116" s="897"/>
      <c r="BF116" s="897"/>
      <c r="BG116" s="897"/>
      <c r="BH116" s="897"/>
      <c r="BI116" s="897"/>
      <c r="BJ116" s="897"/>
      <c r="BK116" s="897"/>
      <c r="BL116" s="897"/>
      <c r="BM116" s="897"/>
      <c r="BN116" s="897"/>
      <c r="BO116" s="897"/>
      <c r="BP116" s="898"/>
      <c r="BQ116" s="803" t="s">
        <v>122</v>
      </c>
      <c r="BR116" s="804"/>
      <c r="BS116" s="804"/>
      <c r="BT116" s="804"/>
      <c r="BU116" s="804"/>
      <c r="BV116" s="804" t="s">
        <v>122</v>
      </c>
      <c r="BW116" s="804"/>
      <c r="BX116" s="804"/>
      <c r="BY116" s="804"/>
      <c r="BZ116" s="804"/>
      <c r="CA116" s="804" t="s">
        <v>122</v>
      </c>
      <c r="CB116" s="804"/>
      <c r="CC116" s="804"/>
      <c r="CD116" s="804"/>
      <c r="CE116" s="804"/>
      <c r="CF116" s="862" t="s">
        <v>122</v>
      </c>
      <c r="CG116" s="863"/>
      <c r="CH116" s="863"/>
      <c r="CI116" s="863"/>
      <c r="CJ116" s="863"/>
      <c r="CK116" s="914"/>
      <c r="CL116" s="808"/>
      <c r="CM116" s="802" t="s">
        <v>433</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122</v>
      </c>
      <c r="DH116" s="767"/>
      <c r="DI116" s="767"/>
      <c r="DJ116" s="767"/>
      <c r="DK116" s="768"/>
      <c r="DL116" s="769" t="s">
        <v>122</v>
      </c>
      <c r="DM116" s="767"/>
      <c r="DN116" s="767"/>
      <c r="DO116" s="767"/>
      <c r="DP116" s="768"/>
      <c r="DQ116" s="769" t="s">
        <v>122</v>
      </c>
      <c r="DR116" s="767"/>
      <c r="DS116" s="767"/>
      <c r="DT116" s="767"/>
      <c r="DU116" s="768"/>
      <c r="DV116" s="811" t="s">
        <v>122</v>
      </c>
      <c r="DW116" s="812"/>
      <c r="DX116" s="812"/>
      <c r="DY116" s="812"/>
      <c r="DZ116" s="813"/>
    </row>
    <row r="117" spans="1:130" s="212" customFormat="1" ht="26.25" customHeight="1" x14ac:dyDescent="0.15">
      <c r="A117" s="882" t="s">
        <v>177</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434</v>
      </c>
      <c r="Z117" s="884"/>
      <c r="AA117" s="889">
        <v>584208</v>
      </c>
      <c r="AB117" s="890"/>
      <c r="AC117" s="890"/>
      <c r="AD117" s="890"/>
      <c r="AE117" s="891"/>
      <c r="AF117" s="892">
        <v>680415</v>
      </c>
      <c r="AG117" s="890"/>
      <c r="AH117" s="890"/>
      <c r="AI117" s="890"/>
      <c r="AJ117" s="891"/>
      <c r="AK117" s="892">
        <v>707576</v>
      </c>
      <c r="AL117" s="890"/>
      <c r="AM117" s="890"/>
      <c r="AN117" s="890"/>
      <c r="AO117" s="891"/>
      <c r="AP117" s="893"/>
      <c r="AQ117" s="894"/>
      <c r="AR117" s="894"/>
      <c r="AS117" s="894"/>
      <c r="AT117" s="895"/>
      <c r="AU117" s="919"/>
      <c r="AV117" s="920"/>
      <c r="AW117" s="920"/>
      <c r="AX117" s="920"/>
      <c r="AY117" s="920"/>
      <c r="AZ117" s="850" t="s">
        <v>435</v>
      </c>
      <c r="BA117" s="851"/>
      <c r="BB117" s="851"/>
      <c r="BC117" s="851"/>
      <c r="BD117" s="851"/>
      <c r="BE117" s="851"/>
      <c r="BF117" s="851"/>
      <c r="BG117" s="851"/>
      <c r="BH117" s="851"/>
      <c r="BI117" s="851"/>
      <c r="BJ117" s="851"/>
      <c r="BK117" s="851"/>
      <c r="BL117" s="851"/>
      <c r="BM117" s="851"/>
      <c r="BN117" s="851"/>
      <c r="BO117" s="851"/>
      <c r="BP117" s="852"/>
      <c r="BQ117" s="803" t="s">
        <v>122</v>
      </c>
      <c r="BR117" s="804"/>
      <c r="BS117" s="804"/>
      <c r="BT117" s="804"/>
      <c r="BU117" s="804"/>
      <c r="BV117" s="804" t="s">
        <v>122</v>
      </c>
      <c r="BW117" s="804"/>
      <c r="BX117" s="804"/>
      <c r="BY117" s="804"/>
      <c r="BZ117" s="804"/>
      <c r="CA117" s="804" t="s">
        <v>122</v>
      </c>
      <c r="CB117" s="804"/>
      <c r="CC117" s="804"/>
      <c r="CD117" s="804"/>
      <c r="CE117" s="804"/>
      <c r="CF117" s="862" t="s">
        <v>122</v>
      </c>
      <c r="CG117" s="863"/>
      <c r="CH117" s="863"/>
      <c r="CI117" s="863"/>
      <c r="CJ117" s="863"/>
      <c r="CK117" s="914"/>
      <c r="CL117" s="808"/>
      <c r="CM117" s="802" t="s">
        <v>436</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122</v>
      </c>
      <c r="DH117" s="767"/>
      <c r="DI117" s="767"/>
      <c r="DJ117" s="767"/>
      <c r="DK117" s="768"/>
      <c r="DL117" s="769" t="s">
        <v>122</v>
      </c>
      <c r="DM117" s="767"/>
      <c r="DN117" s="767"/>
      <c r="DO117" s="767"/>
      <c r="DP117" s="768"/>
      <c r="DQ117" s="769" t="s">
        <v>122</v>
      </c>
      <c r="DR117" s="767"/>
      <c r="DS117" s="767"/>
      <c r="DT117" s="767"/>
      <c r="DU117" s="768"/>
      <c r="DV117" s="811" t="s">
        <v>122</v>
      </c>
      <c r="DW117" s="812"/>
      <c r="DX117" s="812"/>
      <c r="DY117" s="812"/>
      <c r="DZ117" s="813"/>
    </row>
    <row r="118" spans="1:130" s="212" customFormat="1" ht="26.25" customHeight="1" x14ac:dyDescent="0.15">
      <c r="A118" s="882" t="s">
        <v>410</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407</v>
      </c>
      <c r="AB118" s="883"/>
      <c r="AC118" s="883"/>
      <c r="AD118" s="883"/>
      <c r="AE118" s="884"/>
      <c r="AF118" s="885" t="s">
        <v>408</v>
      </c>
      <c r="AG118" s="883"/>
      <c r="AH118" s="883"/>
      <c r="AI118" s="883"/>
      <c r="AJ118" s="884"/>
      <c r="AK118" s="885" t="s">
        <v>294</v>
      </c>
      <c r="AL118" s="883"/>
      <c r="AM118" s="883"/>
      <c r="AN118" s="883"/>
      <c r="AO118" s="884"/>
      <c r="AP118" s="886" t="s">
        <v>409</v>
      </c>
      <c r="AQ118" s="887"/>
      <c r="AR118" s="887"/>
      <c r="AS118" s="887"/>
      <c r="AT118" s="888"/>
      <c r="AU118" s="919"/>
      <c r="AV118" s="920"/>
      <c r="AW118" s="920"/>
      <c r="AX118" s="920"/>
      <c r="AY118" s="920"/>
      <c r="AZ118" s="825" t="s">
        <v>437</v>
      </c>
      <c r="BA118" s="826"/>
      <c r="BB118" s="826"/>
      <c r="BC118" s="826"/>
      <c r="BD118" s="826"/>
      <c r="BE118" s="826"/>
      <c r="BF118" s="826"/>
      <c r="BG118" s="826"/>
      <c r="BH118" s="826"/>
      <c r="BI118" s="826"/>
      <c r="BJ118" s="826"/>
      <c r="BK118" s="826"/>
      <c r="BL118" s="826"/>
      <c r="BM118" s="826"/>
      <c r="BN118" s="826"/>
      <c r="BO118" s="826"/>
      <c r="BP118" s="827"/>
      <c r="BQ118" s="866" t="s">
        <v>122</v>
      </c>
      <c r="BR118" s="832"/>
      <c r="BS118" s="832"/>
      <c r="BT118" s="832"/>
      <c r="BU118" s="832"/>
      <c r="BV118" s="832" t="s">
        <v>122</v>
      </c>
      <c r="BW118" s="832"/>
      <c r="BX118" s="832"/>
      <c r="BY118" s="832"/>
      <c r="BZ118" s="832"/>
      <c r="CA118" s="832" t="s">
        <v>122</v>
      </c>
      <c r="CB118" s="832"/>
      <c r="CC118" s="832"/>
      <c r="CD118" s="832"/>
      <c r="CE118" s="832"/>
      <c r="CF118" s="862" t="s">
        <v>122</v>
      </c>
      <c r="CG118" s="863"/>
      <c r="CH118" s="863"/>
      <c r="CI118" s="863"/>
      <c r="CJ118" s="863"/>
      <c r="CK118" s="914"/>
      <c r="CL118" s="808"/>
      <c r="CM118" s="802" t="s">
        <v>438</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122</v>
      </c>
      <c r="DH118" s="767"/>
      <c r="DI118" s="767"/>
      <c r="DJ118" s="767"/>
      <c r="DK118" s="768"/>
      <c r="DL118" s="769" t="s">
        <v>122</v>
      </c>
      <c r="DM118" s="767"/>
      <c r="DN118" s="767"/>
      <c r="DO118" s="767"/>
      <c r="DP118" s="768"/>
      <c r="DQ118" s="769" t="s">
        <v>122</v>
      </c>
      <c r="DR118" s="767"/>
      <c r="DS118" s="767"/>
      <c r="DT118" s="767"/>
      <c r="DU118" s="768"/>
      <c r="DV118" s="811" t="s">
        <v>122</v>
      </c>
      <c r="DW118" s="812"/>
      <c r="DX118" s="812"/>
      <c r="DY118" s="812"/>
      <c r="DZ118" s="813"/>
    </row>
    <row r="119" spans="1:130" s="212" customFormat="1" ht="26.25" customHeight="1" x14ac:dyDescent="0.15">
      <c r="A119" s="805" t="s">
        <v>413</v>
      </c>
      <c r="B119" s="806"/>
      <c r="C119" s="847" t="s">
        <v>414</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122</v>
      </c>
      <c r="AB119" s="876"/>
      <c r="AC119" s="876"/>
      <c r="AD119" s="876"/>
      <c r="AE119" s="877"/>
      <c r="AF119" s="878" t="s">
        <v>122</v>
      </c>
      <c r="AG119" s="876"/>
      <c r="AH119" s="876"/>
      <c r="AI119" s="876"/>
      <c r="AJ119" s="877"/>
      <c r="AK119" s="878" t="s">
        <v>122</v>
      </c>
      <c r="AL119" s="876"/>
      <c r="AM119" s="876"/>
      <c r="AN119" s="876"/>
      <c r="AO119" s="877"/>
      <c r="AP119" s="879" t="s">
        <v>122</v>
      </c>
      <c r="AQ119" s="880"/>
      <c r="AR119" s="880"/>
      <c r="AS119" s="880"/>
      <c r="AT119" s="881"/>
      <c r="AU119" s="921"/>
      <c r="AV119" s="922"/>
      <c r="AW119" s="922"/>
      <c r="AX119" s="922"/>
      <c r="AY119" s="922"/>
      <c r="AZ119" s="233" t="s">
        <v>177</v>
      </c>
      <c r="BA119" s="233"/>
      <c r="BB119" s="233"/>
      <c r="BC119" s="233"/>
      <c r="BD119" s="233"/>
      <c r="BE119" s="233"/>
      <c r="BF119" s="233"/>
      <c r="BG119" s="233"/>
      <c r="BH119" s="233"/>
      <c r="BI119" s="233"/>
      <c r="BJ119" s="233"/>
      <c r="BK119" s="233"/>
      <c r="BL119" s="233"/>
      <c r="BM119" s="233"/>
      <c r="BN119" s="233"/>
      <c r="BO119" s="864" t="s">
        <v>439</v>
      </c>
      <c r="BP119" s="865"/>
      <c r="BQ119" s="866">
        <v>7637424</v>
      </c>
      <c r="BR119" s="832"/>
      <c r="BS119" s="832"/>
      <c r="BT119" s="832"/>
      <c r="BU119" s="832"/>
      <c r="BV119" s="832">
        <v>7342288</v>
      </c>
      <c r="BW119" s="832"/>
      <c r="BX119" s="832"/>
      <c r="BY119" s="832"/>
      <c r="BZ119" s="832"/>
      <c r="CA119" s="832">
        <v>6795068</v>
      </c>
      <c r="CB119" s="832"/>
      <c r="CC119" s="832"/>
      <c r="CD119" s="832"/>
      <c r="CE119" s="832"/>
      <c r="CF119" s="735"/>
      <c r="CG119" s="736"/>
      <c r="CH119" s="736"/>
      <c r="CI119" s="736"/>
      <c r="CJ119" s="821"/>
      <c r="CK119" s="915"/>
      <c r="CL119" s="810"/>
      <c r="CM119" s="825" t="s">
        <v>440</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t="s">
        <v>122</v>
      </c>
      <c r="DH119" s="751"/>
      <c r="DI119" s="751"/>
      <c r="DJ119" s="751"/>
      <c r="DK119" s="752"/>
      <c r="DL119" s="753" t="s">
        <v>122</v>
      </c>
      <c r="DM119" s="751"/>
      <c r="DN119" s="751"/>
      <c r="DO119" s="751"/>
      <c r="DP119" s="752"/>
      <c r="DQ119" s="753" t="s">
        <v>122</v>
      </c>
      <c r="DR119" s="751"/>
      <c r="DS119" s="751"/>
      <c r="DT119" s="751"/>
      <c r="DU119" s="752"/>
      <c r="DV119" s="835" t="s">
        <v>122</v>
      </c>
      <c r="DW119" s="836"/>
      <c r="DX119" s="836"/>
      <c r="DY119" s="836"/>
      <c r="DZ119" s="837"/>
    </row>
    <row r="120" spans="1:130" s="212" customFormat="1" ht="26.25" customHeight="1" x14ac:dyDescent="0.15">
      <c r="A120" s="807"/>
      <c r="B120" s="808"/>
      <c r="C120" s="802" t="s">
        <v>417</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122</v>
      </c>
      <c r="AB120" s="767"/>
      <c r="AC120" s="767"/>
      <c r="AD120" s="767"/>
      <c r="AE120" s="768"/>
      <c r="AF120" s="769" t="s">
        <v>122</v>
      </c>
      <c r="AG120" s="767"/>
      <c r="AH120" s="767"/>
      <c r="AI120" s="767"/>
      <c r="AJ120" s="768"/>
      <c r="AK120" s="769" t="s">
        <v>122</v>
      </c>
      <c r="AL120" s="767"/>
      <c r="AM120" s="767"/>
      <c r="AN120" s="767"/>
      <c r="AO120" s="768"/>
      <c r="AP120" s="811" t="s">
        <v>122</v>
      </c>
      <c r="AQ120" s="812"/>
      <c r="AR120" s="812"/>
      <c r="AS120" s="812"/>
      <c r="AT120" s="813"/>
      <c r="AU120" s="867" t="s">
        <v>441</v>
      </c>
      <c r="AV120" s="868"/>
      <c r="AW120" s="868"/>
      <c r="AX120" s="868"/>
      <c r="AY120" s="869"/>
      <c r="AZ120" s="847" t="s">
        <v>442</v>
      </c>
      <c r="BA120" s="795"/>
      <c r="BB120" s="795"/>
      <c r="BC120" s="795"/>
      <c r="BD120" s="795"/>
      <c r="BE120" s="795"/>
      <c r="BF120" s="795"/>
      <c r="BG120" s="795"/>
      <c r="BH120" s="795"/>
      <c r="BI120" s="795"/>
      <c r="BJ120" s="795"/>
      <c r="BK120" s="795"/>
      <c r="BL120" s="795"/>
      <c r="BM120" s="795"/>
      <c r="BN120" s="795"/>
      <c r="BO120" s="795"/>
      <c r="BP120" s="796"/>
      <c r="BQ120" s="848">
        <v>10144787</v>
      </c>
      <c r="BR120" s="829"/>
      <c r="BS120" s="829"/>
      <c r="BT120" s="829"/>
      <c r="BU120" s="829"/>
      <c r="BV120" s="829">
        <v>8842068</v>
      </c>
      <c r="BW120" s="829"/>
      <c r="BX120" s="829"/>
      <c r="BY120" s="829"/>
      <c r="BZ120" s="829"/>
      <c r="CA120" s="829">
        <v>9155651</v>
      </c>
      <c r="CB120" s="829"/>
      <c r="CC120" s="829"/>
      <c r="CD120" s="829"/>
      <c r="CE120" s="829"/>
      <c r="CF120" s="853">
        <v>283.2</v>
      </c>
      <c r="CG120" s="854"/>
      <c r="CH120" s="854"/>
      <c r="CI120" s="854"/>
      <c r="CJ120" s="854"/>
      <c r="CK120" s="855" t="s">
        <v>443</v>
      </c>
      <c r="CL120" s="839"/>
      <c r="CM120" s="839"/>
      <c r="CN120" s="839"/>
      <c r="CO120" s="840"/>
      <c r="CP120" s="859" t="s">
        <v>391</v>
      </c>
      <c r="CQ120" s="860"/>
      <c r="CR120" s="860"/>
      <c r="CS120" s="860"/>
      <c r="CT120" s="860"/>
      <c r="CU120" s="860"/>
      <c r="CV120" s="860"/>
      <c r="CW120" s="860"/>
      <c r="CX120" s="860"/>
      <c r="CY120" s="860"/>
      <c r="CZ120" s="860"/>
      <c r="DA120" s="860"/>
      <c r="DB120" s="860"/>
      <c r="DC120" s="860"/>
      <c r="DD120" s="860"/>
      <c r="DE120" s="860"/>
      <c r="DF120" s="861"/>
      <c r="DG120" s="848" t="s">
        <v>122</v>
      </c>
      <c r="DH120" s="829"/>
      <c r="DI120" s="829"/>
      <c r="DJ120" s="829"/>
      <c r="DK120" s="829"/>
      <c r="DL120" s="829">
        <v>323549</v>
      </c>
      <c r="DM120" s="829"/>
      <c r="DN120" s="829"/>
      <c r="DO120" s="829"/>
      <c r="DP120" s="829"/>
      <c r="DQ120" s="829">
        <v>258065</v>
      </c>
      <c r="DR120" s="829"/>
      <c r="DS120" s="829"/>
      <c r="DT120" s="829"/>
      <c r="DU120" s="829"/>
      <c r="DV120" s="830">
        <v>8</v>
      </c>
      <c r="DW120" s="830"/>
      <c r="DX120" s="830"/>
      <c r="DY120" s="830"/>
      <c r="DZ120" s="831"/>
    </row>
    <row r="121" spans="1:130" s="212" customFormat="1" ht="26.25" customHeight="1" x14ac:dyDescent="0.15">
      <c r="A121" s="807"/>
      <c r="B121" s="808"/>
      <c r="C121" s="850" t="s">
        <v>444</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122</v>
      </c>
      <c r="AB121" s="767"/>
      <c r="AC121" s="767"/>
      <c r="AD121" s="767"/>
      <c r="AE121" s="768"/>
      <c r="AF121" s="769" t="s">
        <v>122</v>
      </c>
      <c r="AG121" s="767"/>
      <c r="AH121" s="767"/>
      <c r="AI121" s="767"/>
      <c r="AJ121" s="768"/>
      <c r="AK121" s="769" t="s">
        <v>122</v>
      </c>
      <c r="AL121" s="767"/>
      <c r="AM121" s="767"/>
      <c r="AN121" s="767"/>
      <c r="AO121" s="768"/>
      <c r="AP121" s="811" t="s">
        <v>122</v>
      </c>
      <c r="AQ121" s="812"/>
      <c r="AR121" s="812"/>
      <c r="AS121" s="812"/>
      <c r="AT121" s="813"/>
      <c r="AU121" s="870"/>
      <c r="AV121" s="871"/>
      <c r="AW121" s="871"/>
      <c r="AX121" s="871"/>
      <c r="AY121" s="872"/>
      <c r="AZ121" s="802" t="s">
        <v>445</v>
      </c>
      <c r="BA121" s="739"/>
      <c r="BB121" s="739"/>
      <c r="BC121" s="739"/>
      <c r="BD121" s="739"/>
      <c r="BE121" s="739"/>
      <c r="BF121" s="739"/>
      <c r="BG121" s="739"/>
      <c r="BH121" s="739"/>
      <c r="BI121" s="739"/>
      <c r="BJ121" s="739"/>
      <c r="BK121" s="739"/>
      <c r="BL121" s="739"/>
      <c r="BM121" s="739"/>
      <c r="BN121" s="739"/>
      <c r="BO121" s="739"/>
      <c r="BP121" s="740"/>
      <c r="BQ121" s="803" t="s">
        <v>122</v>
      </c>
      <c r="BR121" s="804"/>
      <c r="BS121" s="804"/>
      <c r="BT121" s="804"/>
      <c r="BU121" s="804"/>
      <c r="BV121" s="804" t="s">
        <v>122</v>
      </c>
      <c r="BW121" s="804"/>
      <c r="BX121" s="804"/>
      <c r="BY121" s="804"/>
      <c r="BZ121" s="804"/>
      <c r="CA121" s="804" t="s">
        <v>122</v>
      </c>
      <c r="CB121" s="804"/>
      <c r="CC121" s="804"/>
      <c r="CD121" s="804"/>
      <c r="CE121" s="804"/>
      <c r="CF121" s="862" t="s">
        <v>122</v>
      </c>
      <c r="CG121" s="863"/>
      <c r="CH121" s="863"/>
      <c r="CI121" s="863"/>
      <c r="CJ121" s="863"/>
      <c r="CK121" s="856"/>
      <c r="CL121" s="842"/>
      <c r="CM121" s="842"/>
      <c r="CN121" s="842"/>
      <c r="CO121" s="843"/>
      <c r="CP121" s="822" t="s">
        <v>389</v>
      </c>
      <c r="CQ121" s="823"/>
      <c r="CR121" s="823"/>
      <c r="CS121" s="823"/>
      <c r="CT121" s="823"/>
      <c r="CU121" s="823"/>
      <c r="CV121" s="823"/>
      <c r="CW121" s="823"/>
      <c r="CX121" s="823"/>
      <c r="CY121" s="823"/>
      <c r="CZ121" s="823"/>
      <c r="DA121" s="823"/>
      <c r="DB121" s="823"/>
      <c r="DC121" s="823"/>
      <c r="DD121" s="823"/>
      <c r="DE121" s="823"/>
      <c r="DF121" s="824"/>
      <c r="DG121" s="803" t="s">
        <v>122</v>
      </c>
      <c r="DH121" s="804"/>
      <c r="DI121" s="804"/>
      <c r="DJ121" s="804"/>
      <c r="DK121" s="804"/>
      <c r="DL121" s="804" t="s">
        <v>122</v>
      </c>
      <c r="DM121" s="804"/>
      <c r="DN121" s="804"/>
      <c r="DO121" s="804"/>
      <c r="DP121" s="804"/>
      <c r="DQ121" s="804" t="s">
        <v>122</v>
      </c>
      <c r="DR121" s="804"/>
      <c r="DS121" s="804"/>
      <c r="DT121" s="804"/>
      <c r="DU121" s="804"/>
      <c r="DV121" s="781" t="s">
        <v>122</v>
      </c>
      <c r="DW121" s="781"/>
      <c r="DX121" s="781"/>
      <c r="DY121" s="781"/>
      <c r="DZ121" s="782"/>
    </row>
    <row r="122" spans="1:130" s="212" customFormat="1" ht="26.25" customHeight="1" x14ac:dyDescent="0.15">
      <c r="A122" s="807"/>
      <c r="B122" s="808"/>
      <c r="C122" s="802" t="s">
        <v>427</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122</v>
      </c>
      <c r="AB122" s="767"/>
      <c r="AC122" s="767"/>
      <c r="AD122" s="767"/>
      <c r="AE122" s="768"/>
      <c r="AF122" s="769" t="s">
        <v>122</v>
      </c>
      <c r="AG122" s="767"/>
      <c r="AH122" s="767"/>
      <c r="AI122" s="767"/>
      <c r="AJ122" s="768"/>
      <c r="AK122" s="769" t="s">
        <v>122</v>
      </c>
      <c r="AL122" s="767"/>
      <c r="AM122" s="767"/>
      <c r="AN122" s="767"/>
      <c r="AO122" s="768"/>
      <c r="AP122" s="811" t="s">
        <v>122</v>
      </c>
      <c r="AQ122" s="812"/>
      <c r="AR122" s="812"/>
      <c r="AS122" s="812"/>
      <c r="AT122" s="813"/>
      <c r="AU122" s="870"/>
      <c r="AV122" s="871"/>
      <c r="AW122" s="871"/>
      <c r="AX122" s="871"/>
      <c r="AY122" s="872"/>
      <c r="AZ122" s="825" t="s">
        <v>446</v>
      </c>
      <c r="BA122" s="826"/>
      <c r="BB122" s="826"/>
      <c r="BC122" s="826"/>
      <c r="BD122" s="826"/>
      <c r="BE122" s="826"/>
      <c r="BF122" s="826"/>
      <c r="BG122" s="826"/>
      <c r="BH122" s="826"/>
      <c r="BI122" s="826"/>
      <c r="BJ122" s="826"/>
      <c r="BK122" s="826"/>
      <c r="BL122" s="826"/>
      <c r="BM122" s="826"/>
      <c r="BN122" s="826"/>
      <c r="BO122" s="826"/>
      <c r="BP122" s="827"/>
      <c r="BQ122" s="866">
        <v>5703122</v>
      </c>
      <c r="BR122" s="832"/>
      <c r="BS122" s="832"/>
      <c r="BT122" s="832"/>
      <c r="BU122" s="832"/>
      <c r="BV122" s="832">
        <v>5472420</v>
      </c>
      <c r="BW122" s="832"/>
      <c r="BX122" s="832"/>
      <c r="BY122" s="832"/>
      <c r="BZ122" s="832"/>
      <c r="CA122" s="832">
        <v>5203986</v>
      </c>
      <c r="CB122" s="832"/>
      <c r="CC122" s="832"/>
      <c r="CD122" s="832"/>
      <c r="CE122" s="832"/>
      <c r="CF122" s="833">
        <v>161</v>
      </c>
      <c r="CG122" s="834"/>
      <c r="CH122" s="834"/>
      <c r="CI122" s="834"/>
      <c r="CJ122" s="834"/>
      <c r="CK122" s="856"/>
      <c r="CL122" s="842"/>
      <c r="CM122" s="842"/>
      <c r="CN122" s="842"/>
      <c r="CO122" s="843"/>
      <c r="CP122" s="822" t="s">
        <v>390</v>
      </c>
      <c r="CQ122" s="823"/>
      <c r="CR122" s="823"/>
      <c r="CS122" s="823"/>
      <c r="CT122" s="823"/>
      <c r="CU122" s="823"/>
      <c r="CV122" s="823"/>
      <c r="CW122" s="823"/>
      <c r="CX122" s="823"/>
      <c r="CY122" s="823"/>
      <c r="CZ122" s="823"/>
      <c r="DA122" s="823"/>
      <c r="DB122" s="823"/>
      <c r="DC122" s="823"/>
      <c r="DD122" s="823"/>
      <c r="DE122" s="823"/>
      <c r="DF122" s="824"/>
      <c r="DG122" s="803" t="s">
        <v>122</v>
      </c>
      <c r="DH122" s="804"/>
      <c r="DI122" s="804"/>
      <c r="DJ122" s="804"/>
      <c r="DK122" s="804"/>
      <c r="DL122" s="804" t="s">
        <v>122</v>
      </c>
      <c r="DM122" s="804"/>
      <c r="DN122" s="804"/>
      <c r="DO122" s="804"/>
      <c r="DP122" s="804"/>
      <c r="DQ122" s="804" t="s">
        <v>122</v>
      </c>
      <c r="DR122" s="804"/>
      <c r="DS122" s="804"/>
      <c r="DT122" s="804"/>
      <c r="DU122" s="804"/>
      <c r="DV122" s="781" t="s">
        <v>122</v>
      </c>
      <c r="DW122" s="781"/>
      <c r="DX122" s="781"/>
      <c r="DY122" s="781"/>
      <c r="DZ122" s="782"/>
    </row>
    <row r="123" spans="1:130" s="212" customFormat="1" ht="26.25" customHeight="1" x14ac:dyDescent="0.15">
      <c r="A123" s="807"/>
      <c r="B123" s="808"/>
      <c r="C123" s="802" t="s">
        <v>433</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122</v>
      </c>
      <c r="AB123" s="767"/>
      <c r="AC123" s="767"/>
      <c r="AD123" s="767"/>
      <c r="AE123" s="768"/>
      <c r="AF123" s="769" t="s">
        <v>122</v>
      </c>
      <c r="AG123" s="767"/>
      <c r="AH123" s="767"/>
      <c r="AI123" s="767"/>
      <c r="AJ123" s="768"/>
      <c r="AK123" s="769" t="s">
        <v>122</v>
      </c>
      <c r="AL123" s="767"/>
      <c r="AM123" s="767"/>
      <c r="AN123" s="767"/>
      <c r="AO123" s="768"/>
      <c r="AP123" s="811" t="s">
        <v>122</v>
      </c>
      <c r="AQ123" s="812"/>
      <c r="AR123" s="812"/>
      <c r="AS123" s="812"/>
      <c r="AT123" s="813"/>
      <c r="AU123" s="873"/>
      <c r="AV123" s="874"/>
      <c r="AW123" s="874"/>
      <c r="AX123" s="874"/>
      <c r="AY123" s="874"/>
      <c r="AZ123" s="233" t="s">
        <v>177</v>
      </c>
      <c r="BA123" s="233"/>
      <c r="BB123" s="233"/>
      <c r="BC123" s="233"/>
      <c r="BD123" s="233"/>
      <c r="BE123" s="233"/>
      <c r="BF123" s="233"/>
      <c r="BG123" s="233"/>
      <c r="BH123" s="233"/>
      <c r="BI123" s="233"/>
      <c r="BJ123" s="233"/>
      <c r="BK123" s="233"/>
      <c r="BL123" s="233"/>
      <c r="BM123" s="233"/>
      <c r="BN123" s="233"/>
      <c r="BO123" s="864" t="s">
        <v>447</v>
      </c>
      <c r="BP123" s="865"/>
      <c r="BQ123" s="819">
        <v>15847909</v>
      </c>
      <c r="BR123" s="820"/>
      <c r="BS123" s="820"/>
      <c r="BT123" s="820"/>
      <c r="BU123" s="820"/>
      <c r="BV123" s="820">
        <v>14314488</v>
      </c>
      <c r="BW123" s="820"/>
      <c r="BX123" s="820"/>
      <c r="BY123" s="820"/>
      <c r="BZ123" s="820"/>
      <c r="CA123" s="820">
        <v>14359637</v>
      </c>
      <c r="CB123" s="820"/>
      <c r="CC123" s="820"/>
      <c r="CD123" s="820"/>
      <c r="CE123" s="820"/>
      <c r="CF123" s="735"/>
      <c r="CG123" s="736"/>
      <c r="CH123" s="736"/>
      <c r="CI123" s="736"/>
      <c r="CJ123" s="821"/>
      <c r="CK123" s="856"/>
      <c r="CL123" s="842"/>
      <c r="CM123" s="842"/>
      <c r="CN123" s="842"/>
      <c r="CO123" s="843"/>
      <c r="CP123" s="822" t="s">
        <v>388</v>
      </c>
      <c r="CQ123" s="823"/>
      <c r="CR123" s="823"/>
      <c r="CS123" s="823"/>
      <c r="CT123" s="823"/>
      <c r="CU123" s="823"/>
      <c r="CV123" s="823"/>
      <c r="CW123" s="823"/>
      <c r="CX123" s="823"/>
      <c r="CY123" s="823"/>
      <c r="CZ123" s="823"/>
      <c r="DA123" s="823"/>
      <c r="DB123" s="823"/>
      <c r="DC123" s="823"/>
      <c r="DD123" s="823"/>
      <c r="DE123" s="823"/>
      <c r="DF123" s="824"/>
      <c r="DG123" s="766" t="s">
        <v>122</v>
      </c>
      <c r="DH123" s="767"/>
      <c r="DI123" s="767"/>
      <c r="DJ123" s="767"/>
      <c r="DK123" s="768"/>
      <c r="DL123" s="769" t="s">
        <v>122</v>
      </c>
      <c r="DM123" s="767"/>
      <c r="DN123" s="767"/>
      <c r="DO123" s="767"/>
      <c r="DP123" s="768"/>
      <c r="DQ123" s="769" t="s">
        <v>122</v>
      </c>
      <c r="DR123" s="767"/>
      <c r="DS123" s="767"/>
      <c r="DT123" s="767"/>
      <c r="DU123" s="768"/>
      <c r="DV123" s="811" t="s">
        <v>122</v>
      </c>
      <c r="DW123" s="812"/>
      <c r="DX123" s="812"/>
      <c r="DY123" s="812"/>
      <c r="DZ123" s="813"/>
    </row>
    <row r="124" spans="1:130" s="212" customFormat="1" ht="26.25" customHeight="1" thickBot="1" x14ac:dyDescent="0.2">
      <c r="A124" s="807"/>
      <c r="B124" s="808"/>
      <c r="C124" s="802" t="s">
        <v>436</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122</v>
      </c>
      <c r="AB124" s="767"/>
      <c r="AC124" s="767"/>
      <c r="AD124" s="767"/>
      <c r="AE124" s="768"/>
      <c r="AF124" s="769" t="s">
        <v>122</v>
      </c>
      <c r="AG124" s="767"/>
      <c r="AH124" s="767"/>
      <c r="AI124" s="767"/>
      <c r="AJ124" s="768"/>
      <c r="AK124" s="769" t="s">
        <v>122</v>
      </c>
      <c r="AL124" s="767"/>
      <c r="AM124" s="767"/>
      <c r="AN124" s="767"/>
      <c r="AO124" s="768"/>
      <c r="AP124" s="811" t="s">
        <v>122</v>
      </c>
      <c r="AQ124" s="812"/>
      <c r="AR124" s="812"/>
      <c r="AS124" s="812"/>
      <c r="AT124" s="813"/>
      <c r="AU124" s="814" t="s">
        <v>448</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t="s">
        <v>122</v>
      </c>
      <c r="BR124" s="818"/>
      <c r="BS124" s="818"/>
      <c r="BT124" s="818"/>
      <c r="BU124" s="818"/>
      <c r="BV124" s="818" t="s">
        <v>122</v>
      </c>
      <c r="BW124" s="818"/>
      <c r="BX124" s="818"/>
      <c r="BY124" s="818"/>
      <c r="BZ124" s="818"/>
      <c r="CA124" s="818" t="s">
        <v>122</v>
      </c>
      <c r="CB124" s="818"/>
      <c r="CC124" s="818"/>
      <c r="CD124" s="818"/>
      <c r="CE124" s="818"/>
      <c r="CF124" s="713"/>
      <c r="CG124" s="714"/>
      <c r="CH124" s="714"/>
      <c r="CI124" s="714"/>
      <c r="CJ124" s="849"/>
      <c r="CK124" s="857"/>
      <c r="CL124" s="857"/>
      <c r="CM124" s="857"/>
      <c r="CN124" s="857"/>
      <c r="CO124" s="858"/>
      <c r="CP124" s="822" t="s">
        <v>449</v>
      </c>
      <c r="CQ124" s="823"/>
      <c r="CR124" s="823"/>
      <c r="CS124" s="823"/>
      <c r="CT124" s="823"/>
      <c r="CU124" s="823"/>
      <c r="CV124" s="823"/>
      <c r="CW124" s="823"/>
      <c r="CX124" s="823"/>
      <c r="CY124" s="823"/>
      <c r="CZ124" s="823"/>
      <c r="DA124" s="823"/>
      <c r="DB124" s="823"/>
      <c r="DC124" s="823"/>
      <c r="DD124" s="823"/>
      <c r="DE124" s="823"/>
      <c r="DF124" s="824"/>
      <c r="DG124" s="750">
        <v>322443</v>
      </c>
      <c r="DH124" s="751"/>
      <c r="DI124" s="751"/>
      <c r="DJ124" s="751"/>
      <c r="DK124" s="752"/>
      <c r="DL124" s="753" t="s">
        <v>122</v>
      </c>
      <c r="DM124" s="751"/>
      <c r="DN124" s="751"/>
      <c r="DO124" s="751"/>
      <c r="DP124" s="752"/>
      <c r="DQ124" s="753" t="s">
        <v>122</v>
      </c>
      <c r="DR124" s="751"/>
      <c r="DS124" s="751"/>
      <c r="DT124" s="751"/>
      <c r="DU124" s="752"/>
      <c r="DV124" s="835" t="s">
        <v>122</v>
      </c>
      <c r="DW124" s="836"/>
      <c r="DX124" s="836"/>
      <c r="DY124" s="836"/>
      <c r="DZ124" s="837"/>
    </row>
    <row r="125" spans="1:130" s="212" customFormat="1" ht="26.25" customHeight="1" x14ac:dyDescent="0.15">
      <c r="A125" s="807"/>
      <c r="B125" s="808"/>
      <c r="C125" s="802" t="s">
        <v>438</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122</v>
      </c>
      <c r="AB125" s="767"/>
      <c r="AC125" s="767"/>
      <c r="AD125" s="767"/>
      <c r="AE125" s="768"/>
      <c r="AF125" s="769" t="s">
        <v>122</v>
      </c>
      <c r="AG125" s="767"/>
      <c r="AH125" s="767"/>
      <c r="AI125" s="767"/>
      <c r="AJ125" s="768"/>
      <c r="AK125" s="769" t="s">
        <v>122</v>
      </c>
      <c r="AL125" s="767"/>
      <c r="AM125" s="767"/>
      <c r="AN125" s="767"/>
      <c r="AO125" s="768"/>
      <c r="AP125" s="811" t="s">
        <v>122</v>
      </c>
      <c r="AQ125" s="812"/>
      <c r="AR125" s="812"/>
      <c r="AS125" s="812"/>
      <c r="AT125" s="813"/>
      <c r="AU125" s="234"/>
      <c r="AV125" s="235"/>
      <c r="AW125" s="235"/>
      <c r="AX125" s="235"/>
      <c r="AY125" s="235"/>
      <c r="AZ125" s="235"/>
      <c r="BA125" s="235"/>
      <c r="BB125" s="235"/>
      <c r="BC125" s="235"/>
      <c r="BD125" s="235"/>
      <c r="BE125" s="235"/>
      <c r="BF125" s="235"/>
      <c r="BG125" s="235"/>
      <c r="BH125" s="235"/>
      <c r="BI125" s="235"/>
      <c r="BJ125" s="235"/>
      <c r="BK125" s="235"/>
      <c r="BL125" s="235"/>
      <c r="BM125" s="235"/>
      <c r="BN125" s="235"/>
      <c r="BO125" s="235"/>
      <c r="BP125" s="235"/>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38" t="s">
        <v>450</v>
      </c>
      <c r="CL125" s="839"/>
      <c r="CM125" s="839"/>
      <c r="CN125" s="839"/>
      <c r="CO125" s="840"/>
      <c r="CP125" s="847" t="s">
        <v>451</v>
      </c>
      <c r="CQ125" s="795"/>
      <c r="CR125" s="795"/>
      <c r="CS125" s="795"/>
      <c r="CT125" s="795"/>
      <c r="CU125" s="795"/>
      <c r="CV125" s="795"/>
      <c r="CW125" s="795"/>
      <c r="CX125" s="795"/>
      <c r="CY125" s="795"/>
      <c r="CZ125" s="795"/>
      <c r="DA125" s="795"/>
      <c r="DB125" s="795"/>
      <c r="DC125" s="795"/>
      <c r="DD125" s="795"/>
      <c r="DE125" s="795"/>
      <c r="DF125" s="796"/>
      <c r="DG125" s="848" t="s">
        <v>122</v>
      </c>
      <c r="DH125" s="829"/>
      <c r="DI125" s="829"/>
      <c r="DJ125" s="829"/>
      <c r="DK125" s="829"/>
      <c r="DL125" s="829" t="s">
        <v>122</v>
      </c>
      <c r="DM125" s="829"/>
      <c r="DN125" s="829"/>
      <c r="DO125" s="829"/>
      <c r="DP125" s="829"/>
      <c r="DQ125" s="829" t="s">
        <v>122</v>
      </c>
      <c r="DR125" s="829"/>
      <c r="DS125" s="829"/>
      <c r="DT125" s="829"/>
      <c r="DU125" s="829"/>
      <c r="DV125" s="830" t="s">
        <v>122</v>
      </c>
      <c r="DW125" s="830"/>
      <c r="DX125" s="830"/>
      <c r="DY125" s="830"/>
      <c r="DZ125" s="831"/>
    </row>
    <row r="126" spans="1:130" s="212" customFormat="1" ht="26.25" customHeight="1" thickBot="1" x14ac:dyDescent="0.2">
      <c r="A126" s="807"/>
      <c r="B126" s="808"/>
      <c r="C126" s="802" t="s">
        <v>440</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122</v>
      </c>
      <c r="AB126" s="767"/>
      <c r="AC126" s="767"/>
      <c r="AD126" s="767"/>
      <c r="AE126" s="768"/>
      <c r="AF126" s="769" t="s">
        <v>122</v>
      </c>
      <c r="AG126" s="767"/>
      <c r="AH126" s="767"/>
      <c r="AI126" s="767"/>
      <c r="AJ126" s="768"/>
      <c r="AK126" s="769" t="s">
        <v>122</v>
      </c>
      <c r="AL126" s="767"/>
      <c r="AM126" s="767"/>
      <c r="AN126" s="767"/>
      <c r="AO126" s="768"/>
      <c r="AP126" s="811" t="s">
        <v>122</v>
      </c>
      <c r="AQ126" s="812"/>
      <c r="AR126" s="812"/>
      <c r="AS126" s="812"/>
      <c r="AT126" s="813"/>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41"/>
      <c r="CL126" s="842"/>
      <c r="CM126" s="842"/>
      <c r="CN126" s="842"/>
      <c r="CO126" s="843"/>
      <c r="CP126" s="802" t="s">
        <v>452</v>
      </c>
      <c r="CQ126" s="739"/>
      <c r="CR126" s="739"/>
      <c r="CS126" s="739"/>
      <c r="CT126" s="739"/>
      <c r="CU126" s="739"/>
      <c r="CV126" s="739"/>
      <c r="CW126" s="739"/>
      <c r="CX126" s="739"/>
      <c r="CY126" s="739"/>
      <c r="CZ126" s="739"/>
      <c r="DA126" s="739"/>
      <c r="DB126" s="739"/>
      <c r="DC126" s="739"/>
      <c r="DD126" s="739"/>
      <c r="DE126" s="739"/>
      <c r="DF126" s="740"/>
      <c r="DG126" s="803" t="s">
        <v>122</v>
      </c>
      <c r="DH126" s="804"/>
      <c r="DI126" s="804"/>
      <c r="DJ126" s="804"/>
      <c r="DK126" s="804"/>
      <c r="DL126" s="804" t="s">
        <v>122</v>
      </c>
      <c r="DM126" s="804"/>
      <c r="DN126" s="804"/>
      <c r="DO126" s="804"/>
      <c r="DP126" s="804"/>
      <c r="DQ126" s="804" t="s">
        <v>122</v>
      </c>
      <c r="DR126" s="804"/>
      <c r="DS126" s="804"/>
      <c r="DT126" s="804"/>
      <c r="DU126" s="804"/>
      <c r="DV126" s="781" t="s">
        <v>122</v>
      </c>
      <c r="DW126" s="781"/>
      <c r="DX126" s="781"/>
      <c r="DY126" s="781"/>
      <c r="DZ126" s="782"/>
    </row>
    <row r="127" spans="1:130" s="212" customFormat="1" ht="26.25" customHeight="1" x14ac:dyDescent="0.15">
      <c r="A127" s="809"/>
      <c r="B127" s="810"/>
      <c r="C127" s="825" t="s">
        <v>453</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t="s">
        <v>122</v>
      </c>
      <c r="AB127" s="767"/>
      <c r="AC127" s="767"/>
      <c r="AD127" s="767"/>
      <c r="AE127" s="768"/>
      <c r="AF127" s="769" t="s">
        <v>122</v>
      </c>
      <c r="AG127" s="767"/>
      <c r="AH127" s="767"/>
      <c r="AI127" s="767"/>
      <c r="AJ127" s="768"/>
      <c r="AK127" s="769" t="s">
        <v>122</v>
      </c>
      <c r="AL127" s="767"/>
      <c r="AM127" s="767"/>
      <c r="AN127" s="767"/>
      <c r="AO127" s="768"/>
      <c r="AP127" s="811" t="s">
        <v>122</v>
      </c>
      <c r="AQ127" s="812"/>
      <c r="AR127" s="812"/>
      <c r="AS127" s="812"/>
      <c r="AT127" s="813"/>
      <c r="AU127" s="214"/>
      <c r="AV127" s="214"/>
      <c r="AW127" s="214"/>
      <c r="AX127" s="828" t="s">
        <v>454</v>
      </c>
      <c r="AY127" s="799"/>
      <c r="AZ127" s="799"/>
      <c r="BA127" s="799"/>
      <c r="BB127" s="799"/>
      <c r="BC127" s="799"/>
      <c r="BD127" s="799"/>
      <c r="BE127" s="800"/>
      <c r="BF127" s="798" t="s">
        <v>455</v>
      </c>
      <c r="BG127" s="799"/>
      <c r="BH127" s="799"/>
      <c r="BI127" s="799"/>
      <c r="BJ127" s="799"/>
      <c r="BK127" s="799"/>
      <c r="BL127" s="800"/>
      <c r="BM127" s="798" t="s">
        <v>456</v>
      </c>
      <c r="BN127" s="799"/>
      <c r="BO127" s="799"/>
      <c r="BP127" s="799"/>
      <c r="BQ127" s="799"/>
      <c r="BR127" s="799"/>
      <c r="BS127" s="800"/>
      <c r="BT127" s="798" t="s">
        <v>457</v>
      </c>
      <c r="BU127" s="799"/>
      <c r="BV127" s="799"/>
      <c r="BW127" s="799"/>
      <c r="BX127" s="799"/>
      <c r="BY127" s="799"/>
      <c r="BZ127" s="801"/>
      <c r="CA127" s="214"/>
      <c r="CB127" s="214"/>
      <c r="CC127" s="214"/>
      <c r="CD127" s="237"/>
      <c r="CE127" s="237"/>
      <c r="CF127" s="237"/>
      <c r="CG127" s="214"/>
      <c r="CH127" s="214"/>
      <c r="CI127" s="214"/>
      <c r="CJ127" s="236"/>
      <c r="CK127" s="841"/>
      <c r="CL127" s="842"/>
      <c r="CM127" s="842"/>
      <c r="CN127" s="842"/>
      <c r="CO127" s="843"/>
      <c r="CP127" s="802" t="s">
        <v>458</v>
      </c>
      <c r="CQ127" s="739"/>
      <c r="CR127" s="739"/>
      <c r="CS127" s="739"/>
      <c r="CT127" s="739"/>
      <c r="CU127" s="739"/>
      <c r="CV127" s="739"/>
      <c r="CW127" s="739"/>
      <c r="CX127" s="739"/>
      <c r="CY127" s="739"/>
      <c r="CZ127" s="739"/>
      <c r="DA127" s="739"/>
      <c r="DB127" s="739"/>
      <c r="DC127" s="739"/>
      <c r="DD127" s="739"/>
      <c r="DE127" s="739"/>
      <c r="DF127" s="740"/>
      <c r="DG127" s="803" t="s">
        <v>122</v>
      </c>
      <c r="DH127" s="804"/>
      <c r="DI127" s="804"/>
      <c r="DJ127" s="804"/>
      <c r="DK127" s="804"/>
      <c r="DL127" s="804" t="s">
        <v>122</v>
      </c>
      <c r="DM127" s="804"/>
      <c r="DN127" s="804"/>
      <c r="DO127" s="804"/>
      <c r="DP127" s="804"/>
      <c r="DQ127" s="804" t="s">
        <v>122</v>
      </c>
      <c r="DR127" s="804"/>
      <c r="DS127" s="804"/>
      <c r="DT127" s="804"/>
      <c r="DU127" s="804"/>
      <c r="DV127" s="781" t="s">
        <v>122</v>
      </c>
      <c r="DW127" s="781"/>
      <c r="DX127" s="781"/>
      <c r="DY127" s="781"/>
      <c r="DZ127" s="782"/>
    </row>
    <row r="128" spans="1:130" s="212" customFormat="1" ht="26.25" customHeight="1" thickBot="1" x14ac:dyDescent="0.2">
      <c r="A128" s="783" t="s">
        <v>459</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460</v>
      </c>
      <c r="X128" s="785"/>
      <c r="Y128" s="785"/>
      <c r="Z128" s="786"/>
      <c r="AA128" s="787" t="s">
        <v>122</v>
      </c>
      <c r="AB128" s="788"/>
      <c r="AC128" s="788"/>
      <c r="AD128" s="788"/>
      <c r="AE128" s="789"/>
      <c r="AF128" s="790" t="s">
        <v>122</v>
      </c>
      <c r="AG128" s="788"/>
      <c r="AH128" s="788"/>
      <c r="AI128" s="788"/>
      <c r="AJ128" s="789"/>
      <c r="AK128" s="790">
        <v>5560</v>
      </c>
      <c r="AL128" s="788"/>
      <c r="AM128" s="788"/>
      <c r="AN128" s="788"/>
      <c r="AO128" s="789"/>
      <c r="AP128" s="791"/>
      <c r="AQ128" s="792"/>
      <c r="AR128" s="792"/>
      <c r="AS128" s="792"/>
      <c r="AT128" s="793"/>
      <c r="AU128" s="214"/>
      <c r="AV128" s="214"/>
      <c r="AW128" s="214"/>
      <c r="AX128" s="794" t="s">
        <v>461</v>
      </c>
      <c r="AY128" s="795"/>
      <c r="AZ128" s="795"/>
      <c r="BA128" s="795"/>
      <c r="BB128" s="795"/>
      <c r="BC128" s="795"/>
      <c r="BD128" s="795"/>
      <c r="BE128" s="796"/>
      <c r="BF128" s="773" t="s">
        <v>122</v>
      </c>
      <c r="BG128" s="774"/>
      <c r="BH128" s="774"/>
      <c r="BI128" s="774"/>
      <c r="BJ128" s="774"/>
      <c r="BK128" s="774"/>
      <c r="BL128" s="797"/>
      <c r="BM128" s="773">
        <v>15</v>
      </c>
      <c r="BN128" s="774"/>
      <c r="BO128" s="774"/>
      <c r="BP128" s="774"/>
      <c r="BQ128" s="774"/>
      <c r="BR128" s="774"/>
      <c r="BS128" s="797"/>
      <c r="BT128" s="773">
        <v>20</v>
      </c>
      <c r="BU128" s="774"/>
      <c r="BV128" s="774"/>
      <c r="BW128" s="774"/>
      <c r="BX128" s="774"/>
      <c r="BY128" s="774"/>
      <c r="BZ128" s="775"/>
      <c r="CA128" s="237"/>
      <c r="CB128" s="237"/>
      <c r="CC128" s="237"/>
      <c r="CD128" s="237"/>
      <c r="CE128" s="237"/>
      <c r="CF128" s="237"/>
      <c r="CG128" s="214"/>
      <c r="CH128" s="214"/>
      <c r="CI128" s="214"/>
      <c r="CJ128" s="236"/>
      <c r="CK128" s="844"/>
      <c r="CL128" s="845"/>
      <c r="CM128" s="845"/>
      <c r="CN128" s="845"/>
      <c r="CO128" s="846"/>
      <c r="CP128" s="776" t="s">
        <v>462</v>
      </c>
      <c r="CQ128" s="717"/>
      <c r="CR128" s="717"/>
      <c r="CS128" s="717"/>
      <c r="CT128" s="717"/>
      <c r="CU128" s="717"/>
      <c r="CV128" s="717"/>
      <c r="CW128" s="717"/>
      <c r="CX128" s="717"/>
      <c r="CY128" s="717"/>
      <c r="CZ128" s="717"/>
      <c r="DA128" s="717"/>
      <c r="DB128" s="717"/>
      <c r="DC128" s="717"/>
      <c r="DD128" s="717"/>
      <c r="DE128" s="717"/>
      <c r="DF128" s="718"/>
      <c r="DG128" s="777" t="s">
        <v>122</v>
      </c>
      <c r="DH128" s="778"/>
      <c r="DI128" s="778"/>
      <c r="DJ128" s="778"/>
      <c r="DK128" s="778"/>
      <c r="DL128" s="778" t="s">
        <v>122</v>
      </c>
      <c r="DM128" s="778"/>
      <c r="DN128" s="778"/>
      <c r="DO128" s="778"/>
      <c r="DP128" s="778"/>
      <c r="DQ128" s="778" t="s">
        <v>122</v>
      </c>
      <c r="DR128" s="778"/>
      <c r="DS128" s="778"/>
      <c r="DT128" s="778"/>
      <c r="DU128" s="778"/>
      <c r="DV128" s="779" t="s">
        <v>122</v>
      </c>
      <c r="DW128" s="779"/>
      <c r="DX128" s="779"/>
      <c r="DY128" s="779"/>
      <c r="DZ128" s="780"/>
    </row>
    <row r="129" spans="1:131" s="212" customFormat="1" ht="26.25" customHeight="1" x14ac:dyDescent="0.15">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463</v>
      </c>
      <c r="X129" s="764"/>
      <c r="Y129" s="764"/>
      <c r="Z129" s="765"/>
      <c r="AA129" s="766">
        <v>3609818</v>
      </c>
      <c r="AB129" s="767"/>
      <c r="AC129" s="767"/>
      <c r="AD129" s="767"/>
      <c r="AE129" s="768"/>
      <c r="AF129" s="769">
        <v>3676181</v>
      </c>
      <c r="AG129" s="767"/>
      <c r="AH129" s="767"/>
      <c r="AI129" s="767"/>
      <c r="AJ129" s="768"/>
      <c r="AK129" s="769">
        <v>3791342</v>
      </c>
      <c r="AL129" s="767"/>
      <c r="AM129" s="767"/>
      <c r="AN129" s="767"/>
      <c r="AO129" s="768"/>
      <c r="AP129" s="770"/>
      <c r="AQ129" s="771"/>
      <c r="AR129" s="771"/>
      <c r="AS129" s="771"/>
      <c r="AT129" s="772"/>
      <c r="AU129" s="215"/>
      <c r="AV129" s="215"/>
      <c r="AW129" s="215"/>
      <c r="AX129" s="738" t="s">
        <v>464</v>
      </c>
      <c r="AY129" s="739"/>
      <c r="AZ129" s="739"/>
      <c r="BA129" s="739"/>
      <c r="BB129" s="739"/>
      <c r="BC129" s="739"/>
      <c r="BD129" s="739"/>
      <c r="BE129" s="740"/>
      <c r="BF129" s="757" t="s">
        <v>122</v>
      </c>
      <c r="BG129" s="758"/>
      <c r="BH129" s="758"/>
      <c r="BI129" s="758"/>
      <c r="BJ129" s="758"/>
      <c r="BK129" s="758"/>
      <c r="BL129" s="759"/>
      <c r="BM129" s="757">
        <v>20</v>
      </c>
      <c r="BN129" s="758"/>
      <c r="BO129" s="758"/>
      <c r="BP129" s="758"/>
      <c r="BQ129" s="758"/>
      <c r="BR129" s="758"/>
      <c r="BS129" s="759"/>
      <c r="BT129" s="757">
        <v>30</v>
      </c>
      <c r="BU129" s="758"/>
      <c r="BV129" s="758"/>
      <c r="BW129" s="758"/>
      <c r="BX129" s="758"/>
      <c r="BY129" s="758"/>
      <c r="BZ129" s="76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61" t="s">
        <v>465</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466</v>
      </c>
      <c r="X130" s="764"/>
      <c r="Y130" s="764"/>
      <c r="Z130" s="765"/>
      <c r="AA130" s="766">
        <v>474940</v>
      </c>
      <c r="AB130" s="767"/>
      <c r="AC130" s="767"/>
      <c r="AD130" s="767"/>
      <c r="AE130" s="768"/>
      <c r="AF130" s="769">
        <v>530548</v>
      </c>
      <c r="AG130" s="767"/>
      <c r="AH130" s="767"/>
      <c r="AI130" s="767"/>
      <c r="AJ130" s="768"/>
      <c r="AK130" s="769">
        <v>558635</v>
      </c>
      <c r="AL130" s="767"/>
      <c r="AM130" s="767"/>
      <c r="AN130" s="767"/>
      <c r="AO130" s="768"/>
      <c r="AP130" s="770"/>
      <c r="AQ130" s="771"/>
      <c r="AR130" s="771"/>
      <c r="AS130" s="771"/>
      <c r="AT130" s="772"/>
      <c r="AU130" s="215"/>
      <c r="AV130" s="215"/>
      <c r="AW130" s="215"/>
      <c r="AX130" s="738" t="s">
        <v>467</v>
      </c>
      <c r="AY130" s="739"/>
      <c r="AZ130" s="739"/>
      <c r="BA130" s="739"/>
      <c r="BB130" s="739"/>
      <c r="BC130" s="739"/>
      <c r="BD130" s="739"/>
      <c r="BE130" s="740"/>
      <c r="BF130" s="741">
        <v>4.2</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468</v>
      </c>
      <c r="X131" s="748"/>
      <c r="Y131" s="748"/>
      <c r="Z131" s="749"/>
      <c r="AA131" s="750">
        <v>3134878</v>
      </c>
      <c r="AB131" s="751"/>
      <c r="AC131" s="751"/>
      <c r="AD131" s="751"/>
      <c r="AE131" s="752"/>
      <c r="AF131" s="753">
        <v>3145633</v>
      </c>
      <c r="AG131" s="751"/>
      <c r="AH131" s="751"/>
      <c r="AI131" s="751"/>
      <c r="AJ131" s="752"/>
      <c r="AK131" s="753">
        <v>3232707</v>
      </c>
      <c r="AL131" s="751"/>
      <c r="AM131" s="751"/>
      <c r="AN131" s="751"/>
      <c r="AO131" s="752"/>
      <c r="AP131" s="754"/>
      <c r="AQ131" s="755"/>
      <c r="AR131" s="755"/>
      <c r="AS131" s="755"/>
      <c r="AT131" s="756"/>
      <c r="AU131" s="215"/>
      <c r="AV131" s="215"/>
      <c r="AW131" s="215"/>
      <c r="AX131" s="716" t="s">
        <v>469</v>
      </c>
      <c r="AY131" s="717"/>
      <c r="AZ131" s="717"/>
      <c r="BA131" s="717"/>
      <c r="BB131" s="717"/>
      <c r="BC131" s="717"/>
      <c r="BD131" s="717"/>
      <c r="BE131" s="718"/>
      <c r="BF131" s="719" t="s">
        <v>122</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25" t="s">
        <v>470</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471</v>
      </c>
      <c r="W132" s="729"/>
      <c r="X132" s="729"/>
      <c r="Y132" s="729"/>
      <c r="Z132" s="730"/>
      <c r="AA132" s="731">
        <v>3.4855582900000002</v>
      </c>
      <c r="AB132" s="732"/>
      <c r="AC132" s="732"/>
      <c r="AD132" s="732"/>
      <c r="AE132" s="733"/>
      <c r="AF132" s="734">
        <v>4.7642875059999996</v>
      </c>
      <c r="AG132" s="732"/>
      <c r="AH132" s="732"/>
      <c r="AI132" s="732"/>
      <c r="AJ132" s="733"/>
      <c r="AK132" s="734">
        <v>4.4353230899999998</v>
      </c>
      <c r="AL132" s="732"/>
      <c r="AM132" s="732"/>
      <c r="AN132" s="732"/>
      <c r="AO132" s="733"/>
      <c r="AP132" s="735"/>
      <c r="AQ132" s="736"/>
      <c r="AR132" s="736"/>
      <c r="AS132" s="736"/>
      <c r="AT132" s="73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6"/>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472</v>
      </c>
      <c r="W133" s="708"/>
      <c r="X133" s="708"/>
      <c r="Y133" s="708"/>
      <c r="Z133" s="709"/>
      <c r="AA133" s="710">
        <v>3.5</v>
      </c>
      <c r="AB133" s="711"/>
      <c r="AC133" s="711"/>
      <c r="AD133" s="711"/>
      <c r="AE133" s="712"/>
      <c r="AF133" s="710">
        <v>4.0999999999999996</v>
      </c>
      <c r="AG133" s="711"/>
      <c r="AH133" s="711"/>
      <c r="AI133" s="711"/>
      <c r="AJ133" s="712"/>
      <c r="AK133" s="710">
        <v>4.2</v>
      </c>
      <c r="AL133" s="711"/>
      <c r="AM133" s="711"/>
      <c r="AN133" s="711"/>
      <c r="AO133" s="712"/>
      <c r="AP133" s="713"/>
      <c r="AQ133" s="714"/>
      <c r="AR133" s="714"/>
      <c r="AS133" s="714"/>
      <c r="AT133" s="7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EEQWjlUohecCMDXBX9XAofeUY3UKJKlCwcsbOJx8S9yHK5MF+ysz2SPblTjJ9jTLQSVwt/c8rSpWfPA+29+Pug==" saltValue="ndmG7RUBtjdZufYjg5rth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473</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2x0fZKqodjQ0MPnaTRz2ufa39KGmNd0s0354BkFsTW0bAUc/B/VZMs306melBtWR6MYV+SGfJSRcF+CdFuWnBw==" saltValue="6qaxaQ8XnsCbQ7HSri3WU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MZo904IHSop6LEjscbpTmsnHJy693mqfFUke3bODlP1sFSyU8wCe1bxCvWZyx0+HU2Ljbf+ifUWNdbugpYO4Cw==" saltValue="UgCy5MVcTV4pdd0k/Nbzg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474</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475</v>
      </c>
      <c r="AL6" s="248"/>
      <c r="AM6" s="248"/>
      <c r="AN6" s="248"/>
    </row>
    <row r="7" spans="1:46" ht="13.5" customHeight="1" x14ac:dyDescent="0.15">
      <c r="A7" s="247"/>
      <c r="AK7" s="250"/>
      <c r="AL7" s="251"/>
      <c r="AM7" s="251"/>
      <c r="AN7" s="252"/>
      <c r="AO7" s="1105" t="s">
        <v>476</v>
      </c>
      <c r="AP7" s="253"/>
      <c r="AQ7" s="254" t="s">
        <v>477</v>
      </c>
      <c r="AR7" s="255"/>
    </row>
    <row r="8" spans="1:46" x14ac:dyDescent="0.15">
      <c r="A8" s="247"/>
      <c r="AK8" s="256"/>
      <c r="AL8" s="257"/>
      <c r="AM8" s="257"/>
      <c r="AN8" s="258"/>
      <c r="AO8" s="1106"/>
      <c r="AP8" s="259" t="s">
        <v>478</v>
      </c>
      <c r="AQ8" s="260" t="s">
        <v>479</v>
      </c>
      <c r="AR8" s="261" t="s">
        <v>480</v>
      </c>
    </row>
    <row r="9" spans="1:46" x14ac:dyDescent="0.15">
      <c r="A9" s="247"/>
      <c r="AK9" s="1117" t="s">
        <v>481</v>
      </c>
      <c r="AL9" s="1118"/>
      <c r="AM9" s="1118"/>
      <c r="AN9" s="1119"/>
      <c r="AO9" s="262">
        <v>819624</v>
      </c>
      <c r="AP9" s="262">
        <v>276806</v>
      </c>
      <c r="AQ9" s="263">
        <v>263788</v>
      </c>
      <c r="AR9" s="264">
        <v>4.9000000000000004</v>
      </c>
    </row>
    <row r="10" spans="1:46" ht="13.5" customHeight="1" x14ac:dyDescent="0.15">
      <c r="A10" s="247"/>
      <c r="AK10" s="1117" t="s">
        <v>482</v>
      </c>
      <c r="AL10" s="1118"/>
      <c r="AM10" s="1118"/>
      <c r="AN10" s="1119"/>
      <c r="AO10" s="265">
        <v>124607</v>
      </c>
      <c r="AP10" s="265">
        <v>42083</v>
      </c>
      <c r="AQ10" s="266">
        <v>39680</v>
      </c>
      <c r="AR10" s="267">
        <v>6.1</v>
      </c>
    </row>
    <row r="11" spans="1:46" ht="13.5" customHeight="1" x14ac:dyDescent="0.15">
      <c r="A11" s="247"/>
      <c r="AK11" s="1117" t="s">
        <v>483</v>
      </c>
      <c r="AL11" s="1118"/>
      <c r="AM11" s="1118"/>
      <c r="AN11" s="1119"/>
      <c r="AO11" s="265">
        <v>4532</v>
      </c>
      <c r="AP11" s="265">
        <v>1531</v>
      </c>
      <c r="AQ11" s="266">
        <v>4557</v>
      </c>
      <c r="AR11" s="267">
        <v>-66.400000000000006</v>
      </c>
    </row>
    <row r="12" spans="1:46" ht="13.5" customHeight="1" x14ac:dyDescent="0.15">
      <c r="A12" s="247"/>
      <c r="AK12" s="1117" t="s">
        <v>484</v>
      </c>
      <c r="AL12" s="1118"/>
      <c r="AM12" s="1118"/>
      <c r="AN12" s="1119"/>
      <c r="AO12" s="265" t="s">
        <v>485</v>
      </c>
      <c r="AP12" s="265" t="s">
        <v>485</v>
      </c>
      <c r="AQ12" s="266" t="s">
        <v>485</v>
      </c>
      <c r="AR12" s="267" t="s">
        <v>485</v>
      </c>
    </row>
    <row r="13" spans="1:46" ht="13.5" customHeight="1" x14ac:dyDescent="0.15">
      <c r="A13" s="247"/>
      <c r="AK13" s="1117" t="s">
        <v>486</v>
      </c>
      <c r="AL13" s="1118"/>
      <c r="AM13" s="1118"/>
      <c r="AN13" s="1119"/>
      <c r="AO13" s="265">
        <v>63161</v>
      </c>
      <c r="AP13" s="265">
        <v>21331</v>
      </c>
      <c r="AQ13" s="266">
        <v>12917</v>
      </c>
      <c r="AR13" s="267">
        <v>65.099999999999994</v>
      </c>
    </row>
    <row r="14" spans="1:46" ht="13.5" customHeight="1" x14ac:dyDescent="0.15">
      <c r="A14" s="247"/>
      <c r="AK14" s="1117" t="s">
        <v>487</v>
      </c>
      <c r="AL14" s="1118"/>
      <c r="AM14" s="1118"/>
      <c r="AN14" s="1119"/>
      <c r="AO14" s="265">
        <v>5690</v>
      </c>
      <c r="AP14" s="265">
        <v>1922</v>
      </c>
      <c r="AQ14" s="266">
        <v>4746</v>
      </c>
      <c r="AR14" s="267">
        <v>-59.5</v>
      </c>
    </row>
    <row r="15" spans="1:46" ht="13.5" customHeight="1" x14ac:dyDescent="0.15">
      <c r="A15" s="247"/>
      <c r="AK15" s="1120" t="s">
        <v>488</v>
      </c>
      <c r="AL15" s="1121"/>
      <c r="AM15" s="1121"/>
      <c r="AN15" s="1122"/>
      <c r="AO15" s="265">
        <v>-52520</v>
      </c>
      <c r="AP15" s="265">
        <v>-17737</v>
      </c>
      <c r="AQ15" s="266">
        <v>-12765</v>
      </c>
      <c r="AR15" s="267">
        <v>39</v>
      </c>
    </row>
    <row r="16" spans="1:46" x14ac:dyDescent="0.15">
      <c r="A16" s="247"/>
      <c r="AK16" s="1120" t="s">
        <v>177</v>
      </c>
      <c r="AL16" s="1121"/>
      <c r="AM16" s="1121"/>
      <c r="AN16" s="1122"/>
      <c r="AO16" s="265">
        <v>965094</v>
      </c>
      <c r="AP16" s="265">
        <v>325935</v>
      </c>
      <c r="AQ16" s="266">
        <v>312922</v>
      </c>
      <c r="AR16" s="267">
        <v>4.2</v>
      </c>
    </row>
    <row r="17" spans="1:46" x14ac:dyDescent="0.15">
      <c r="A17" s="247"/>
    </row>
    <row r="18" spans="1:46" x14ac:dyDescent="0.15">
      <c r="A18" s="247"/>
      <c r="AQ18" s="268"/>
      <c r="AR18" s="268"/>
    </row>
    <row r="19" spans="1:46" x14ac:dyDescent="0.15">
      <c r="A19" s="247"/>
      <c r="AK19" s="243" t="s">
        <v>489</v>
      </c>
    </row>
    <row r="20" spans="1:46" x14ac:dyDescent="0.15">
      <c r="A20" s="247"/>
      <c r="AK20" s="269"/>
      <c r="AL20" s="270"/>
      <c r="AM20" s="270"/>
      <c r="AN20" s="271"/>
      <c r="AO20" s="272" t="s">
        <v>490</v>
      </c>
      <c r="AP20" s="273" t="s">
        <v>491</v>
      </c>
      <c r="AQ20" s="274" t="s">
        <v>492</v>
      </c>
      <c r="AR20" s="275"/>
    </row>
    <row r="21" spans="1:46" s="248" customFormat="1" x14ac:dyDescent="0.15">
      <c r="A21" s="276"/>
      <c r="AK21" s="1123" t="s">
        <v>493</v>
      </c>
      <c r="AL21" s="1124"/>
      <c r="AM21" s="1124"/>
      <c r="AN21" s="1125"/>
      <c r="AO21" s="277">
        <v>27.02</v>
      </c>
      <c r="AP21" s="278">
        <v>24.75</v>
      </c>
      <c r="AQ21" s="279">
        <v>2.27</v>
      </c>
      <c r="AS21" s="280"/>
      <c r="AT21" s="276"/>
    </row>
    <row r="22" spans="1:46" s="248" customFormat="1" x14ac:dyDescent="0.15">
      <c r="A22" s="276"/>
      <c r="AK22" s="1123" t="s">
        <v>494</v>
      </c>
      <c r="AL22" s="1124"/>
      <c r="AM22" s="1124"/>
      <c r="AN22" s="1125"/>
      <c r="AO22" s="281">
        <v>92.8</v>
      </c>
      <c r="AP22" s="282">
        <v>95.6</v>
      </c>
      <c r="AQ22" s="283">
        <v>-2.8</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16" t="s">
        <v>495</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x14ac:dyDescent="0.15">
      <c r="A27" s="288"/>
      <c r="AS27" s="243"/>
      <c r="AT27" s="243"/>
    </row>
    <row r="28" spans="1:46" ht="17.25" x14ac:dyDescent="0.15">
      <c r="A28" s="244" t="s">
        <v>496</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497</v>
      </c>
      <c r="AL29" s="248"/>
      <c r="AM29" s="248"/>
      <c r="AN29" s="248"/>
      <c r="AS29" s="290"/>
    </row>
    <row r="30" spans="1:46" ht="13.5" customHeight="1" x14ac:dyDescent="0.15">
      <c r="A30" s="247"/>
      <c r="AK30" s="250"/>
      <c r="AL30" s="251"/>
      <c r="AM30" s="251"/>
      <c r="AN30" s="252"/>
      <c r="AO30" s="1105" t="s">
        <v>476</v>
      </c>
      <c r="AP30" s="253"/>
      <c r="AQ30" s="254" t="s">
        <v>477</v>
      </c>
      <c r="AR30" s="255"/>
    </row>
    <row r="31" spans="1:46" x14ac:dyDescent="0.15">
      <c r="A31" s="247"/>
      <c r="AK31" s="256"/>
      <c r="AL31" s="257"/>
      <c r="AM31" s="257"/>
      <c r="AN31" s="258"/>
      <c r="AO31" s="1106"/>
      <c r="AP31" s="259" t="s">
        <v>478</v>
      </c>
      <c r="AQ31" s="260" t="s">
        <v>479</v>
      </c>
      <c r="AR31" s="261" t="s">
        <v>480</v>
      </c>
    </row>
    <row r="32" spans="1:46" ht="27" customHeight="1" x14ac:dyDescent="0.15">
      <c r="A32" s="247"/>
      <c r="AK32" s="1107" t="s">
        <v>498</v>
      </c>
      <c r="AL32" s="1108"/>
      <c r="AM32" s="1108"/>
      <c r="AN32" s="1109"/>
      <c r="AO32" s="291">
        <v>640485</v>
      </c>
      <c r="AP32" s="291">
        <v>216307</v>
      </c>
      <c r="AQ32" s="292">
        <v>170896</v>
      </c>
      <c r="AR32" s="293">
        <v>26.6</v>
      </c>
    </row>
    <row r="33" spans="1:46" ht="13.5" customHeight="1" x14ac:dyDescent="0.15">
      <c r="A33" s="247"/>
      <c r="AK33" s="1107" t="s">
        <v>499</v>
      </c>
      <c r="AL33" s="1108"/>
      <c r="AM33" s="1108"/>
      <c r="AN33" s="1109"/>
      <c r="AO33" s="291" t="s">
        <v>485</v>
      </c>
      <c r="AP33" s="291" t="s">
        <v>485</v>
      </c>
      <c r="AQ33" s="292" t="s">
        <v>485</v>
      </c>
      <c r="AR33" s="293" t="s">
        <v>485</v>
      </c>
    </row>
    <row r="34" spans="1:46" ht="27" customHeight="1" x14ac:dyDescent="0.15">
      <c r="A34" s="247"/>
      <c r="AK34" s="1107" t="s">
        <v>500</v>
      </c>
      <c r="AL34" s="1108"/>
      <c r="AM34" s="1108"/>
      <c r="AN34" s="1109"/>
      <c r="AO34" s="291" t="s">
        <v>485</v>
      </c>
      <c r="AP34" s="291" t="s">
        <v>485</v>
      </c>
      <c r="AQ34" s="292">
        <v>5</v>
      </c>
      <c r="AR34" s="293" t="s">
        <v>485</v>
      </c>
    </row>
    <row r="35" spans="1:46" ht="27" customHeight="1" x14ac:dyDescent="0.15">
      <c r="A35" s="247"/>
      <c r="AK35" s="1107" t="s">
        <v>501</v>
      </c>
      <c r="AL35" s="1108"/>
      <c r="AM35" s="1108"/>
      <c r="AN35" s="1109"/>
      <c r="AO35" s="291">
        <v>62922</v>
      </c>
      <c r="AP35" s="291">
        <v>21250</v>
      </c>
      <c r="AQ35" s="292">
        <v>33138</v>
      </c>
      <c r="AR35" s="293">
        <v>-35.9</v>
      </c>
    </row>
    <row r="36" spans="1:46" ht="27" customHeight="1" x14ac:dyDescent="0.15">
      <c r="A36" s="247"/>
      <c r="AK36" s="1107" t="s">
        <v>502</v>
      </c>
      <c r="AL36" s="1108"/>
      <c r="AM36" s="1108"/>
      <c r="AN36" s="1109"/>
      <c r="AO36" s="291">
        <v>4169</v>
      </c>
      <c r="AP36" s="291">
        <v>1408</v>
      </c>
      <c r="AQ36" s="292">
        <v>2943</v>
      </c>
      <c r="AR36" s="293">
        <v>-52.2</v>
      </c>
    </row>
    <row r="37" spans="1:46" ht="13.5" customHeight="1" x14ac:dyDescent="0.15">
      <c r="A37" s="247"/>
      <c r="AK37" s="1107" t="s">
        <v>503</v>
      </c>
      <c r="AL37" s="1108"/>
      <c r="AM37" s="1108"/>
      <c r="AN37" s="1109"/>
      <c r="AO37" s="291" t="s">
        <v>485</v>
      </c>
      <c r="AP37" s="291" t="s">
        <v>485</v>
      </c>
      <c r="AQ37" s="292">
        <v>1487</v>
      </c>
      <c r="AR37" s="293" t="s">
        <v>485</v>
      </c>
    </row>
    <row r="38" spans="1:46" ht="27" customHeight="1" x14ac:dyDescent="0.15">
      <c r="A38" s="247"/>
      <c r="AK38" s="1110" t="s">
        <v>504</v>
      </c>
      <c r="AL38" s="1111"/>
      <c r="AM38" s="1111"/>
      <c r="AN38" s="1112"/>
      <c r="AO38" s="294" t="s">
        <v>485</v>
      </c>
      <c r="AP38" s="294" t="s">
        <v>485</v>
      </c>
      <c r="AQ38" s="295">
        <v>60</v>
      </c>
      <c r="AR38" s="283" t="s">
        <v>485</v>
      </c>
      <c r="AS38" s="290"/>
    </row>
    <row r="39" spans="1:46" x14ac:dyDescent="0.15">
      <c r="A39" s="247"/>
      <c r="AK39" s="1110" t="s">
        <v>505</v>
      </c>
      <c r="AL39" s="1111"/>
      <c r="AM39" s="1111"/>
      <c r="AN39" s="1112"/>
      <c r="AO39" s="291">
        <v>-5560</v>
      </c>
      <c r="AP39" s="291">
        <v>-1878</v>
      </c>
      <c r="AQ39" s="292">
        <v>-8408</v>
      </c>
      <c r="AR39" s="293">
        <v>-77.7</v>
      </c>
      <c r="AS39" s="290"/>
    </row>
    <row r="40" spans="1:46" ht="27" customHeight="1" x14ac:dyDescent="0.15">
      <c r="A40" s="247"/>
      <c r="AK40" s="1107" t="s">
        <v>506</v>
      </c>
      <c r="AL40" s="1108"/>
      <c r="AM40" s="1108"/>
      <c r="AN40" s="1109"/>
      <c r="AO40" s="291">
        <v>-558635</v>
      </c>
      <c r="AP40" s="291">
        <v>-188664</v>
      </c>
      <c r="AQ40" s="292">
        <v>-141122</v>
      </c>
      <c r="AR40" s="293">
        <v>33.700000000000003</v>
      </c>
      <c r="AS40" s="290"/>
    </row>
    <row r="41" spans="1:46" x14ac:dyDescent="0.15">
      <c r="A41" s="247"/>
      <c r="AK41" s="1113" t="s">
        <v>287</v>
      </c>
      <c r="AL41" s="1114"/>
      <c r="AM41" s="1114"/>
      <c r="AN41" s="1115"/>
      <c r="AO41" s="291">
        <v>143381</v>
      </c>
      <c r="AP41" s="291">
        <v>48423</v>
      </c>
      <c r="AQ41" s="292">
        <v>59000</v>
      </c>
      <c r="AR41" s="293">
        <v>-17.899999999999999</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507</v>
      </c>
    </row>
    <row r="48" spans="1:46" x14ac:dyDescent="0.15">
      <c r="A48" s="247"/>
      <c r="AK48" s="301" t="s">
        <v>508</v>
      </c>
      <c r="AL48" s="301"/>
      <c r="AM48" s="301"/>
      <c r="AN48" s="301"/>
      <c r="AO48" s="301"/>
      <c r="AP48" s="301"/>
      <c r="AQ48" s="302"/>
      <c r="AR48" s="301"/>
    </row>
    <row r="49" spans="1:44" ht="13.5" customHeight="1" x14ac:dyDescent="0.15">
      <c r="A49" s="247"/>
      <c r="AK49" s="303"/>
      <c r="AL49" s="304"/>
      <c r="AM49" s="1100" t="s">
        <v>476</v>
      </c>
      <c r="AN49" s="1102" t="s">
        <v>509</v>
      </c>
      <c r="AO49" s="1103"/>
      <c r="AP49" s="1103"/>
      <c r="AQ49" s="1103"/>
      <c r="AR49" s="1104"/>
    </row>
    <row r="50" spans="1:44" x14ac:dyDescent="0.15">
      <c r="A50" s="247"/>
      <c r="AK50" s="305"/>
      <c r="AL50" s="306"/>
      <c r="AM50" s="1101"/>
      <c r="AN50" s="307" t="s">
        <v>510</v>
      </c>
      <c r="AO50" s="308" t="s">
        <v>511</v>
      </c>
      <c r="AP50" s="309" t="s">
        <v>512</v>
      </c>
      <c r="AQ50" s="310" t="s">
        <v>513</v>
      </c>
      <c r="AR50" s="311" t="s">
        <v>514</v>
      </c>
    </row>
    <row r="51" spans="1:44" x14ac:dyDescent="0.15">
      <c r="A51" s="247"/>
      <c r="AK51" s="303" t="s">
        <v>515</v>
      </c>
      <c r="AL51" s="304"/>
      <c r="AM51" s="312">
        <v>1091830</v>
      </c>
      <c r="AN51" s="313">
        <v>319435</v>
      </c>
      <c r="AO51" s="314">
        <v>-39.6</v>
      </c>
      <c r="AP51" s="315">
        <v>301035</v>
      </c>
      <c r="AQ51" s="316">
        <v>12.2</v>
      </c>
      <c r="AR51" s="317">
        <v>-51.8</v>
      </c>
    </row>
    <row r="52" spans="1:44" x14ac:dyDescent="0.15">
      <c r="A52" s="247"/>
      <c r="AK52" s="318"/>
      <c r="AL52" s="319" t="s">
        <v>516</v>
      </c>
      <c r="AM52" s="320">
        <v>844493</v>
      </c>
      <c r="AN52" s="321">
        <v>247072</v>
      </c>
      <c r="AO52" s="322">
        <v>-6.9</v>
      </c>
      <c r="AP52" s="323">
        <v>154376</v>
      </c>
      <c r="AQ52" s="324">
        <v>29.1</v>
      </c>
      <c r="AR52" s="325">
        <v>-36</v>
      </c>
    </row>
    <row r="53" spans="1:44" x14ac:dyDescent="0.15">
      <c r="A53" s="247"/>
      <c r="AK53" s="303" t="s">
        <v>517</v>
      </c>
      <c r="AL53" s="304"/>
      <c r="AM53" s="312">
        <v>1849842</v>
      </c>
      <c r="AN53" s="313">
        <v>553513</v>
      </c>
      <c r="AO53" s="314">
        <v>73.3</v>
      </c>
      <c r="AP53" s="315">
        <v>277467</v>
      </c>
      <c r="AQ53" s="316">
        <v>-7.8</v>
      </c>
      <c r="AR53" s="317">
        <v>81.099999999999994</v>
      </c>
    </row>
    <row r="54" spans="1:44" x14ac:dyDescent="0.15">
      <c r="A54" s="247"/>
      <c r="AK54" s="318"/>
      <c r="AL54" s="319" t="s">
        <v>516</v>
      </c>
      <c r="AM54" s="320">
        <v>814672</v>
      </c>
      <c r="AN54" s="321">
        <v>243768</v>
      </c>
      <c r="AO54" s="322">
        <v>-1.3</v>
      </c>
      <c r="AP54" s="323">
        <v>128378</v>
      </c>
      <c r="AQ54" s="324">
        <v>-16.8</v>
      </c>
      <c r="AR54" s="325">
        <v>15.5</v>
      </c>
    </row>
    <row r="55" spans="1:44" x14ac:dyDescent="0.15">
      <c r="A55" s="247"/>
      <c r="AK55" s="303" t="s">
        <v>518</v>
      </c>
      <c r="AL55" s="304"/>
      <c r="AM55" s="312">
        <v>827674</v>
      </c>
      <c r="AN55" s="313">
        <v>256802</v>
      </c>
      <c r="AO55" s="314">
        <v>-53.6</v>
      </c>
      <c r="AP55" s="315">
        <v>282256</v>
      </c>
      <c r="AQ55" s="316">
        <v>1.7</v>
      </c>
      <c r="AR55" s="317">
        <v>-55.3</v>
      </c>
    </row>
    <row r="56" spans="1:44" x14ac:dyDescent="0.15">
      <c r="A56" s="247"/>
      <c r="AK56" s="318"/>
      <c r="AL56" s="319" t="s">
        <v>516</v>
      </c>
      <c r="AM56" s="320">
        <v>627078</v>
      </c>
      <c r="AN56" s="321">
        <v>194563</v>
      </c>
      <c r="AO56" s="322">
        <v>-20.2</v>
      </c>
      <c r="AP56" s="323">
        <v>145453</v>
      </c>
      <c r="AQ56" s="324">
        <v>13.3</v>
      </c>
      <c r="AR56" s="325">
        <v>-33.5</v>
      </c>
    </row>
    <row r="57" spans="1:44" x14ac:dyDescent="0.15">
      <c r="A57" s="247"/>
      <c r="AK57" s="303" t="s">
        <v>519</v>
      </c>
      <c r="AL57" s="304"/>
      <c r="AM57" s="312">
        <v>842445</v>
      </c>
      <c r="AN57" s="313">
        <v>272195</v>
      </c>
      <c r="AO57" s="314">
        <v>6</v>
      </c>
      <c r="AP57" s="315">
        <v>295341</v>
      </c>
      <c r="AQ57" s="316">
        <v>4.5999999999999996</v>
      </c>
      <c r="AR57" s="317">
        <v>1.4</v>
      </c>
    </row>
    <row r="58" spans="1:44" x14ac:dyDescent="0.15">
      <c r="A58" s="247"/>
      <c r="AK58" s="318"/>
      <c r="AL58" s="319" t="s">
        <v>516</v>
      </c>
      <c r="AM58" s="320">
        <v>597943</v>
      </c>
      <c r="AN58" s="321">
        <v>193196</v>
      </c>
      <c r="AO58" s="322">
        <v>-0.7</v>
      </c>
      <c r="AP58" s="323">
        <v>137402</v>
      </c>
      <c r="AQ58" s="324">
        <v>-5.5</v>
      </c>
      <c r="AR58" s="325">
        <v>4.8</v>
      </c>
    </row>
    <row r="59" spans="1:44" x14ac:dyDescent="0.15">
      <c r="A59" s="247"/>
      <c r="AK59" s="303" t="s">
        <v>520</v>
      </c>
      <c r="AL59" s="304"/>
      <c r="AM59" s="312">
        <v>767001</v>
      </c>
      <c r="AN59" s="313">
        <v>259034</v>
      </c>
      <c r="AO59" s="314">
        <v>-4.8</v>
      </c>
      <c r="AP59" s="315">
        <v>292845</v>
      </c>
      <c r="AQ59" s="316">
        <v>-0.8</v>
      </c>
      <c r="AR59" s="317">
        <v>-4</v>
      </c>
    </row>
    <row r="60" spans="1:44" x14ac:dyDescent="0.15">
      <c r="A60" s="247"/>
      <c r="AK60" s="318"/>
      <c r="AL60" s="319" t="s">
        <v>516</v>
      </c>
      <c r="AM60" s="320">
        <v>578777</v>
      </c>
      <c r="AN60" s="321">
        <v>195467</v>
      </c>
      <c r="AO60" s="322">
        <v>1.2</v>
      </c>
      <c r="AP60" s="323">
        <v>143187</v>
      </c>
      <c r="AQ60" s="324">
        <v>4.2</v>
      </c>
      <c r="AR60" s="325">
        <v>-3</v>
      </c>
    </row>
    <row r="61" spans="1:44" x14ac:dyDescent="0.15">
      <c r="A61" s="247"/>
      <c r="AK61" s="303" t="s">
        <v>521</v>
      </c>
      <c r="AL61" s="326"/>
      <c r="AM61" s="312">
        <v>1075758</v>
      </c>
      <c r="AN61" s="313">
        <v>332196</v>
      </c>
      <c r="AO61" s="314">
        <v>-3.7</v>
      </c>
      <c r="AP61" s="315">
        <v>289789</v>
      </c>
      <c r="AQ61" s="327">
        <v>2</v>
      </c>
      <c r="AR61" s="317">
        <v>-5.7</v>
      </c>
    </row>
    <row r="62" spans="1:44" x14ac:dyDescent="0.15">
      <c r="A62" s="247"/>
      <c r="AK62" s="318"/>
      <c r="AL62" s="319" t="s">
        <v>516</v>
      </c>
      <c r="AM62" s="320">
        <v>692593</v>
      </c>
      <c r="AN62" s="321">
        <v>214813</v>
      </c>
      <c r="AO62" s="322">
        <v>-5.6</v>
      </c>
      <c r="AP62" s="323">
        <v>141759</v>
      </c>
      <c r="AQ62" s="324">
        <v>4.9000000000000004</v>
      </c>
      <c r="AR62" s="325">
        <v>-10.5</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shWRSgtTNepICF3alIU4cexIeUwrXSd2UtBJxDJyuvi+FqxN0ESC95FUhqe05g4h8AbLtpHtEr0DZ1C7NGaX6g==" saltValue="K8rT1R7ClgvtR9RYxe1hhA=="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473</v>
      </c>
    </row>
    <row r="121" spans="125:125" ht="13.5" hidden="1" customHeight="1" x14ac:dyDescent="0.15">
      <c r="DU121" s="241"/>
    </row>
  </sheetData>
  <sheetProtection algorithmName="SHA-512" hashValue="auOxY7AyLhatYBtERyHnGv55xlNTEtNbLZ5KY1NowEm/WAPLfcbniIJwd306lrr1wMw14FHEeVPXU3xFEAWXDQ==" saltValue="xsDMQT/C53d9Q+pjH8oBp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473</v>
      </c>
    </row>
  </sheetData>
  <sheetProtection algorithmName="SHA-512" hashValue="xHnlLLXVGMpyvtI3mPDby/H4jh4vIsvezIc+WWdIAEHnoT50wG/8Ty7SXFHlEb0XwTv/xlfH+j7nx/Al7/zaBA==" saltValue="7330LT3oR5FcQaMi7YAYa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election activeCell="L45" sqref="L45"/>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523</v>
      </c>
      <c r="G46" s="8" t="s">
        <v>524</v>
      </c>
      <c r="H46" s="8" t="s">
        <v>525</v>
      </c>
      <c r="I46" s="8" t="s">
        <v>526</v>
      </c>
      <c r="J46" s="9" t="s">
        <v>527</v>
      </c>
    </row>
    <row r="47" spans="2:10" ht="57.75" customHeight="1" x14ac:dyDescent="0.15">
      <c r="B47" s="10"/>
      <c r="C47" s="1126" t="s">
        <v>3</v>
      </c>
      <c r="D47" s="1126"/>
      <c r="E47" s="1127"/>
      <c r="F47" s="11">
        <v>17.559999999999999</v>
      </c>
      <c r="G47" s="12">
        <v>19.09</v>
      </c>
      <c r="H47" s="12">
        <v>20.94</v>
      </c>
      <c r="I47" s="12">
        <v>20.64</v>
      </c>
      <c r="J47" s="13">
        <v>13.23</v>
      </c>
    </row>
    <row r="48" spans="2:10" ht="57.75" customHeight="1" x14ac:dyDescent="0.15">
      <c r="B48" s="14"/>
      <c r="C48" s="1128" t="s">
        <v>4</v>
      </c>
      <c r="D48" s="1128"/>
      <c r="E48" s="1129"/>
      <c r="F48" s="15">
        <v>5.64</v>
      </c>
      <c r="G48" s="16">
        <v>2.68</v>
      </c>
      <c r="H48" s="16">
        <v>2.92</v>
      </c>
      <c r="I48" s="16">
        <v>2.06</v>
      </c>
      <c r="J48" s="17">
        <v>3.02</v>
      </c>
    </row>
    <row r="49" spans="2:10" ht="57.75" customHeight="1" thickBot="1" x14ac:dyDescent="0.2">
      <c r="B49" s="18"/>
      <c r="C49" s="1130" t="s">
        <v>5</v>
      </c>
      <c r="D49" s="1130"/>
      <c r="E49" s="1131"/>
      <c r="F49" s="19">
        <v>2.48</v>
      </c>
      <c r="G49" s="20" t="s">
        <v>528</v>
      </c>
      <c r="H49" s="20">
        <v>8.69</v>
      </c>
      <c r="I49" s="20" t="s">
        <v>529</v>
      </c>
      <c r="J49" s="21" t="s">
        <v>530</v>
      </c>
    </row>
    <row r="50" spans="2:10" x14ac:dyDescent="0.15"/>
  </sheetData>
  <sheetProtection algorithmName="SHA-512" hashValue="oSQNTDi13kM4QEhZ8Xqa2ZdIdzXlfjGYRSLvUP+1GvliMDEfuPxcs5Vz8rzwZXud8GONrfPIZBnFi4gdr7hEhQ==" saltValue="E0wg/5dG1Anw7cZmAxQTh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523</v>
      </c>
      <c r="G33" s="29" t="s">
        <v>524</v>
      </c>
      <c r="H33" s="29" t="s">
        <v>525</v>
      </c>
      <c r="I33" s="29" t="s">
        <v>526</v>
      </c>
      <c r="J33" s="30" t="s">
        <v>527</v>
      </c>
      <c r="K33" s="22"/>
      <c r="L33" s="22"/>
      <c r="M33" s="22"/>
      <c r="N33" s="22"/>
      <c r="O33" s="22"/>
      <c r="P33" s="22"/>
    </row>
    <row r="34" spans="1:16" ht="39" customHeight="1" x14ac:dyDescent="0.15">
      <c r="A34" s="22"/>
      <c r="B34" s="31"/>
      <c r="C34" s="1136" t="s">
        <v>531</v>
      </c>
      <c r="D34" s="1136"/>
      <c r="E34" s="1137"/>
      <c r="F34" s="32" t="s">
        <v>485</v>
      </c>
      <c r="G34" s="33" t="s">
        <v>485</v>
      </c>
      <c r="H34" s="33" t="s">
        <v>485</v>
      </c>
      <c r="I34" s="33">
        <v>4.7699999999999996</v>
      </c>
      <c r="J34" s="34">
        <v>4.21</v>
      </c>
      <c r="K34" s="22"/>
      <c r="L34" s="22"/>
      <c r="M34" s="22"/>
      <c r="N34" s="22"/>
      <c r="O34" s="22"/>
      <c r="P34" s="22"/>
    </row>
    <row r="35" spans="1:16" ht="39" customHeight="1" x14ac:dyDescent="0.15">
      <c r="A35" s="22"/>
      <c r="B35" s="35"/>
      <c r="C35" s="1132" t="s">
        <v>532</v>
      </c>
      <c r="D35" s="1132"/>
      <c r="E35" s="1133"/>
      <c r="F35" s="36">
        <v>5.63</v>
      </c>
      <c r="G35" s="37">
        <v>2.68</v>
      </c>
      <c r="H35" s="37">
        <v>2.91</v>
      </c>
      <c r="I35" s="37">
        <v>2.0499999999999998</v>
      </c>
      <c r="J35" s="38">
        <v>3.01</v>
      </c>
      <c r="K35" s="22"/>
      <c r="L35" s="22"/>
      <c r="M35" s="22"/>
      <c r="N35" s="22"/>
      <c r="O35" s="22"/>
      <c r="P35" s="22"/>
    </row>
    <row r="36" spans="1:16" ht="39" customHeight="1" x14ac:dyDescent="0.15">
      <c r="A36" s="22"/>
      <c r="B36" s="35"/>
      <c r="C36" s="1132" t="s">
        <v>533</v>
      </c>
      <c r="D36" s="1132"/>
      <c r="E36" s="1133"/>
      <c r="F36" s="36">
        <v>0.22</v>
      </c>
      <c r="G36" s="37">
        <v>0.37</v>
      </c>
      <c r="H36" s="37">
        <v>0.71</v>
      </c>
      <c r="I36" s="37">
        <v>0.89</v>
      </c>
      <c r="J36" s="38">
        <v>1.56</v>
      </c>
      <c r="K36" s="22"/>
      <c r="L36" s="22"/>
      <c r="M36" s="22"/>
      <c r="N36" s="22"/>
      <c r="O36" s="22"/>
      <c r="P36" s="22"/>
    </row>
    <row r="37" spans="1:16" ht="39" customHeight="1" x14ac:dyDescent="0.15">
      <c r="A37" s="22"/>
      <c r="B37" s="35"/>
      <c r="C37" s="1132" t="s">
        <v>534</v>
      </c>
      <c r="D37" s="1132"/>
      <c r="E37" s="1133"/>
      <c r="F37" s="36">
        <v>0.3</v>
      </c>
      <c r="G37" s="37">
        <v>0.55000000000000004</v>
      </c>
      <c r="H37" s="37">
        <v>0.14000000000000001</v>
      </c>
      <c r="I37" s="37">
        <v>0.19</v>
      </c>
      <c r="J37" s="38">
        <v>0.27</v>
      </c>
      <c r="K37" s="22"/>
      <c r="L37" s="22"/>
      <c r="M37" s="22"/>
      <c r="N37" s="22"/>
      <c r="O37" s="22"/>
      <c r="P37" s="22"/>
    </row>
    <row r="38" spans="1:16" ht="39" customHeight="1" x14ac:dyDescent="0.15">
      <c r="A38" s="22"/>
      <c r="B38" s="35"/>
      <c r="C38" s="1132" t="s">
        <v>535</v>
      </c>
      <c r="D38" s="1132"/>
      <c r="E38" s="1133"/>
      <c r="F38" s="36">
        <v>0.01</v>
      </c>
      <c r="G38" s="37">
        <v>0.01</v>
      </c>
      <c r="H38" s="37">
        <v>0.01</v>
      </c>
      <c r="I38" s="37">
        <v>0.01</v>
      </c>
      <c r="J38" s="38">
        <v>0.01</v>
      </c>
      <c r="K38" s="22"/>
      <c r="L38" s="22"/>
      <c r="M38" s="22"/>
      <c r="N38" s="22"/>
      <c r="O38" s="22"/>
      <c r="P38" s="22"/>
    </row>
    <row r="39" spans="1:16" ht="39" customHeight="1" x14ac:dyDescent="0.15">
      <c r="A39" s="22"/>
      <c r="B39" s="35"/>
      <c r="C39" s="1132"/>
      <c r="D39" s="1132"/>
      <c r="E39" s="1133"/>
      <c r="F39" s="36"/>
      <c r="G39" s="37"/>
      <c r="H39" s="37"/>
      <c r="I39" s="37"/>
      <c r="J39" s="38"/>
      <c r="K39" s="22"/>
      <c r="L39" s="22"/>
      <c r="M39" s="22"/>
      <c r="N39" s="22"/>
      <c r="O39" s="22"/>
      <c r="P39" s="22"/>
    </row>
    <row r="40" spans="1:16" ht="39" customHeight="1" x14ac:dyDescent="0.15">
      <c r="A40" s="22"/>
      <c r="B40" s="35"/>
      <c r="C40" s="1132"/>
      <c r="D40" s="1132"/>
      <c r="E40" s="1133"/>
      <c r="F40" s="36"/>
      <c r="G40" s="37"/>
      <c r="H40" s="37"/>
      <c r="I40" s="37"/>
      <c r="J40" s="38"/>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536</v>
      </c>
      <c r="D42" s="1132"/>
      <c r="E42" s="1133"/>
      <c r="F42" s="36" t="s">
        <v>485</v>
      </c>
      <c r="G42" s="37" t="s">
        <v>485</v>
      </c>
      <c r="H42" s="37" t="s">
        <v>485</v>
      </c>
      <c r="I42" s="37" t="s">
        <v>485</v>
      </c>
      <c r="J42" s="38" t="s">
        <v>485</v>
      </c>
      <c r="K42" s="22"/>
      <c r="L42" s="22"/>
      <c r="M42" s="22"/>
      <c r="N42" s="22"/>
      <c r="O42" s="22"/>
      <c r="P42" s="22"/>
    </row>
    <row r="43" spans="1:16" ht="39" customHeight="1" thickBot="1" x14ac:dyDescent="0.2">
      <c r="A43" s="22"/>
      <c r="B43" s="40"/>
      <c r="C43" s="1134" t="s">
        <v>537</v>
      </c>
      <c r="D43" s="1134"/>
      <c r="E43" s="1135"/>
      <c r="F43" s="41">
        <v>0.48</v>
      </c>
      <c r="G43" s="42">
        <v>0.32</v>
      </c>
      <c r="H43" s="42">
        <v>0</v>
      </c>
      <c r="I43" s="42" t="s">
        <v>485</v>
      </c>
      <c r="J43" s="43" t="s">
        <v>485</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A4Ytr5toSJ6vrGp1hdtk0WRUa6BO2IRSCDyp2i9tiTHLgvGXOGsJtbj9pVSEUosWBuDymiANEAEGVmerqi9yiw==" saltValue="08J6pJzwkc/KMazIfczc/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election activeCell="Q55" sqref="Q55"/>
    </sheetView>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523</v>
      </c>
      <c r="L44" s="54" t="s">
        <v>524</v>
      </c>
      <c r="M44" s="54" t="s">
        <v>525</v>
      </c>
      <c r="N44" s="54" t="s">
        <v>526</v>
      </c>
      <c r="O44" s="55" t="s">
        <v>527</v>
      </c>
      <c r="P44" s="46"/>
      <c r="Q44" s="46"/>
      <c r="R44" s="46"/>
      <c r="S44" s="46"/>
      <c r="T44" s="46"/>
      <c r="U44" s="46"/>
    </row>
    <row r="45" spans="1:21" ht="30.75" customHeight="1" x14ac:dyDescent="0.15">
      <c r="A45" s="46"/>
      <c r="B45" s="1161" t="s">
        <v>9</v>
      </c>
      <c r="C45" s="1162"/>
      <c r="D45" s="56"/>
      <c r="E45" s="1167" t="s">
        <v>10</v>
      </c>
      <c r="F45" s="1167"/>
      <c r="G45" s="1167"/>
      <c r="H45" s="1167"/>
      <c r="I45" s="1167"/>
      <c r="J45" s="1168"/>
      <c r="K45" s="57">
        <v>406</v>
      </c>
      <c r="L45" s="58">
        <v>465</v>
      </c>
      <c r="M45" s="58">
        <v>539</v>
      </c>
      <c r="N45" s="58">
        <v>579</v>
      </c>
      <c r="O45" s="59">
        <v>640</v>
      </c>
      <c r="P45" s="46"/>
      <c r="Q45" s="46"/>
      <c r="R45" s="46"/>
      <c r="S45" s="46"/>
      <c r="T45" s="46"/>
      <c r="U45" s="46"/>
    </row>
    <row r="46" spans="1:21" ht="30.75" customHeight="1" x14ac:dyDescent="0.15">
      <c r="A46" s="46"/>
      <c r="B46" s="1163"/>
      <c r="C46" s="1164"/>
      <c r="D46" s="60"/>
      <c r="E46" s="1140" t="s">
        <v>11</v>
      </c>
      <c r="F46" s="1140"/>
      <c r="G46" s="1140"/>
      <c r="H46" s="1140"/>
      <c r="I46" s="1140"/>
      <c r="J46" s="1141"/>
      <c r="K46" s="61" t="s">
        <v>485</v>
      </c>
      <c r="L46" s="62" t="s">
        <v>485</v>
      </c>
      <c r="M46" s="62" t="s">
        <v>485</v>
      </c>
      <c r="N46" s="62" t="s">
        <v>485</v>
      </c>
      <c r="O46" s="63" t="s">
        <v>485</v>
      </c>
      <c r="P46" s="46"/>
      <c r="Q46" s="46"/>
      <c r="R46" s="46"/>
      <c r="S46" s="46"/>
      <c r="T46" s="46"/>
      <c r="U46" s="46"/>
    </row>
    <row r="47" spans="1:21" ht="30.75" customHeight="1" x14ac:dyDescent="0.15">
      <c r="A47" s="46"/>
      <c r="B47" s="1163"/>
      <c r="C47" s="1164"/>
      <c r="D47" s="60"/>
      <c r="E47" s="1140" t="s">
        <v>12</v>
      </c>
      <c r="F47" s="1140"/>
      <c r="G47" s="1140"/>
      <c r="H47" s="1140"/>
      <c r="I47" s="1140"/>
      <c r="J47" s="1141"/>
      <c r="K47" s="61" t="s">
        <v>485</v>
      </c>
      <c r="L47" s="62" t="s">
        <v>485</v>
      </c>
      <c r="M47" s="62" t="s">
        <v>485</v>
      </c>
      <c r="N47" s="62" t="s">
        <v>485</v>
      </c>
      <c r="O47" s="63" t="s">
        <v>485</v>
      </c>
      <c r="P47" s="46"/>
      <c r="Q47" s="46"/>
      <c r="R47" s="46"/>
      <c r="S47" s="46"/>
      <c r="T47" s="46"/>
      <c r="U47" s="46"/>
    </row>
    <row r="48" spans="1:21" ht="30.75" customHeight="1" x14ac:dyDescent="0.15">
      <c r="A48" s="46"/>
      <c r="B48" s="1163"/>
      <c r="C48" s="1164"/>
      <c r="D48" s="60"/>
      <c r="E48" s="1140" t="s">
        <v>13</v>
      </c>
      <c r="F48" s="1140"/>
      <c r="G48" s="1140"/>
      <c r="H48" s="1140"/>
      <c r="I48" s="1140"/>
      <c r="J48" s="1141"/>
      <c r="K48" s="61">
        <v>53</v>
      </c>
      <c r="L48" s="62">
        <v>62</v>
      </c>
      <c r="M48" s="62">
        <v>38</v>
      </c>
      <c r="N48" s="62">
        <v>95</v>
      </c>
      <c r="O48" s="63">
        <v>63</v>
      </c>
      <c r="P48" s="46"/>
      <c r="Q48" s="46"/>
      <c r="R48" s="46"/>
      <c r="S48" s="46"/>
      <c r="T48" s="46"/>
      <c r="U48" s="46"/>
    </row>
    <row r="49" spans="1:21" ht="30.75" customHeight="1" x14ac:dyDescent="0.15">
      <c r="A49" s="46"/>
      <c r="B49" s="1163"/>
      <c r="C49" s="1164"/>
      <c r="D49" s="60"/>
      <c r="E49" s="1140" t="s">
        <v>14</v>
      </c>
      <c r="F49" s="1140"/>
      <c r="G49" s="1140"/>
      <c r="H49" s="1140"/>
      <c r="I49" s="1140"/>
      <c r="J49" s="1141"/>
      <c r="K49" s="61">
        <v>7</v>
      </c>
      <c r="L49" s="62">
        <v>7</v>
      </c>
      <c r="M49" s="62">
        <v>7</v>
      </c>
      <c r="N49" s="62">
        <v>7</v>
      </c>
      <c r="O49" s="63">
        <v>4</v>
      </c>
      <c r="P49" s="46"/>
      <c r="Q49" s="46"/>
      <c r="R49" s="46"/>
      <c r="S49" s="46"/>
      <c r="T49" s="46"/>
      <c r="U49" s="46"/>
    </row>
    <row r="50" spans="1:21" ht="30.75" customHeight="1" x14ac:dyDescent="0.15">
      <c r="A50" s="46"/>
      <c r="B50" s="1163"/>
      <c r="C50" s="1164"/>
      <c r="D50" s="60"/>
      <c r="E50" s="1140" t="s">
        <v>15</v>
      </c>
      <c r="F50" s="1140"/>
      <c r="G50" s="1140"/>
      <c r="H50" s="1140"/>
      <c r="I50" s="1140"/>
      <c r="J50" s="1141"/>
      <c r="K50" s="61" t="s">
        <v>485</v>
      </c>
      <c r="L50" s="62" t="s">
        <v>485</v>
      </c>
      <c r="M50" s="62" t="s">
        <v>485</v>
      </c>
      <c r="N50" s="62" t="s">
        <v>485</v>
      </c>
      <c r="O50" s="63" t="s">
        <v>485</v>
      </c>
      <c r="P50" s="46"/>
      <c r="Q50" s="46"/>
      <c r="R50" s="46"/>
      <c r="S50" s="46"/>
      <c r="T50" s="46"/>
      <c r="U50" s="46"/>
    </row>
    <row r="51" spans="1:21" ht="30.75" customHeight="1" x14ac:dyDescent="0.15">
      <c r="A51" s="46"/>
      <c r="B51" s="1165"/>
      <c r="C51" s="1166"/>
      <c r="D51" s="64"/>
      <c r="E51" s="1140" t="s">
        <v>16</v>
      </c>
      <c r="F51" s="1140"/>
      <c r="G51" s="1140"/>
      <c r="H51" s="1140"/>
      <c r="I51" s="1140"/>
      <c r="J51" s="1141"/>
      <c r="K51" s="61" t="s">
        <v>485</v>
      </c>
      <c r="L51" s="62" t="s">
        <v>485</v>
      </c>
      <c r="M51" s="62" t="s">
        <v>485</v>
      </c>
      <c r="N51" s="62" t="s">
        <v>485</v>
      </c>
      <c r="O51" s="63" t="s">
        <v>485</v>
      </c>
      <c r="P51" s="46"/>
      <c r="Q51" s="46"/>
      <c r="R51" s="46"/>
      <c r="S51" s="46"/>
      <c r="T51" s="46"/>
      <c r="U51" s="46"/>
    </row>
    <row r="52" spans="1:21" ht="30.75" customHeight="1" x14ac:dyDescent="0.15">
      <c r="A52" s="46"/>
      <c r="B52" s="1138" t="s">
        <v>17</v>
      </c>
      <c r="C52" s="1139"/>
      <c r="D52" s="64"/>
      <c r="E52" s="1140" t="s">
        <v>18</v>
      </c>
      <c r="F52" s="1140"/>
      <c r="G52" s="1140"/>
      <c r="H52" s="1140"/>
      <c r="I52" s="1140"/>
      <c r="J52" s="1141"/>
      <c r="K52" s="61">
        <v>379</v>
      </c>
      <c r="L52" s="62">
        <v>392</v>
      </c>
      <c r="M52" s="62">
        <v>475</v>
      </c>
      <c r="N52" s="62">
        <v>531</v>
      </c>
      <c r="O52" s="63">
        <v>564</v>
      </c>
      <c r="P52" s="46"/>
      <c r="Q52" s="46"/>
      <c r="R52" s="46"/>
      <c r="S52" s="46"/>
      <c r="T52" s="46"/>
      <c r="U52" s="46"/>
    </row>
    <row r="53" spans="1:21" ht="30.75" customHeight="1" thickBot="1" x14ac:dyDescent="0.2">
      <c r="A53" s="46"/>
      <c r="B53" s="1142" t="s">
        <v>19</v>
      </c>
      <c r="C53" s="1143"/>
      <c r="D53" s="65"/>
      <c r="E53" s="1144" t="s">
        <v>20</v>
      </c>
      <c r="F53" s="1144"/>
      <c r="G53" s="1144"/>
      <c r="H53" s="1144"/>
      <c r="I53" s="1144"/>
      <c r="J53" s="1145"/>
      <c r="K53" s="66">
        <v>87</v>
      </c>
      <c r="L53" s="67">
        <v>142</v>
      </c>
      <c r="M53" s="67">
        <v>109</v>
      </c>
      <c r="N53" s="67">
        <v>150</v>
      </c>
      <c r="O53" s="68">
        <v>143</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538</v>
      </c>
      <c r="L57" s="79" t="s">
        <v>539</v>
      </c>
      <c r="M57" s="79" t="s">
        <v>540</v>
      </c>
      <c r="N57" s="79" t="s">
        <v>541</v>
      </c>
      <c r="O57" s="80" t="s">
        <v>542</v>
      </c>
      <c r="P57" s="46"/>
      <c r="Q57" s="46"/>
      <c r="R57" s="46"/>
      <c r="S57" s="46"/>
      <c r="T57" s="46"/>
      <c r="U57" s="46"/>
    </row>
    <row r="58" spans="1:21" ht="31.5" customHeight="1" x14ac:dyDescent="0.15">
      <c r="B58" s="1146" t="s">
        <v>24</v>
      </c>
      <c r="C58" s="1147"/>
      <c r="D58" s="1152" t="s">
        <v>25</v>
      </c>
      <c r="E58" s="1153"/>
      <c r="F58" s="1153"/>
      <c r="G58" s="1153"/>
      <c r="H58" s="1153"/>
      <c r="I58" s="1153"/>
      <c r="J58" s="1154"/>
      <c r="K58" s="81"/>
      <c r="L58" s="82"/>
      <c r="M58" s="82"/>
      <c r="N58" s="82"/>
      <c r="O58" s="83"/>
    </row>
    <row r="59" spans="1:21" ht="31.5" customHeight="1" x14ac:dyDescent="0.15">
      <c r="B59" s="1148"/>
      <c r="C59" s="1149"/>
      <c r="D59" s="1155" t="s">
        <v>26</v>
      </c>
      <c r="E59" s="1156"/>
      <c r="F59" s="1156"/>
      <c r="G59" s="1156"/>
      <c r="H59" s="1156"/>
      <c r="I59" s="1156"/>
      <c r="J59" s="1157"/>
      <c r="K59" s="84"/>
      <c r="L59" s="85"/>
      <c r="M59" s="85"/>
      <c r="N59" s="85"/>
      <c r="O59" s="86"/>
    </row>
    <row r="60" spans="1:21" ht="31.5" customHeight="1" thickBot="1" x14ac:dyDescent="0.2">
      <c r="B60" s="1150"/>
      <c r="C60" s="1151"/>
      <c r="D60" s="1158" t="s">
        <v>27</v>
      </c>
      <c r="E60" s="1159"/>
      <c r="F60" s="1159"/>
      <c r="G60" s="1159"/>
      <c r="H60" s="1159"/>
      <c r="I60" s="1159"/>
      <c r="J60" s="1160"/>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V+4t6YF+NoHK7PRLakV/y40bTQ0brmjXl3KLhThndJgPNSLZFc5vaMWzEi4c3TtqVjV8+Ch3CB8NwdZZHAyN0A==" saltValue="wJbp6svLpK/IHMMfaRUa2w=="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2"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523</v>
      </c>
      <c r="J40" s="101" t="s">
        <v>524</v>
      </c>
      <c r="K40" s="101" t="s">
        <v>525</v>
      </c>
      <c r="L40" s="101" t="s">
        <v>526</v>
      </c>
      <c r="M40" s="102" t="s">
        <v>527</v>
      </c>
    </row>
    <row r="41" spans="2:13" ht="27.75" customHeight="1" x14ac:dyDescent="0.15">
      <c r="B41" s="1181" t="s">
        <v>30</v>
      </c>
      <c r="C41" s="1182"/>
      <c r="D41" s="103"/>
      <c r="E41" s="1183" t="s">
        <v>31</v>
      </c>
      <c r="F41" s="1183"/>
      <c r="G41" s="1183"/>
      <c r="H41" s="1184"/>
      <c r="I41" s="330">
        <v>5580</v>
      </c>
      <c r="J41" s="331">
        <v>6465</v>
      </c>
      <c r="K41" s="331">
        <v>6139</v>
      </c>
      <c r="L41" s="331">
        <v>5979</v>
      </c>
      <c r="M41" s="332">
        <v>5488</v>
      </c>
    </row>
    <row r="42" spans="2:13" ht="27.75" customHeight="1" x14ac:dyDescent="0.15">
      <c r="B42" s="1171"/>
      <c r="C42" s="1172"/>
      <c r="D42" s="104"/>
      <c r="E42" s="1175" t="s">
        <v>32</v>
      </c>
      <c r="F42" s="1175"/>
      <c r="G42" s="1175"/>
      <c r="H42" s="1176"/>
      <c r="I42" s="333" t="s">
        <v>485</v>
      </c>
      <c r="J42" s="334" t="s">
        <v>485</v>
      </c>
      <c r="K42" s="334" t="s">
        <v>485</v>
      </c>
      <c r="L42" s="334" t="s">
        <v>485</v>
      </c>
      <c r="M42" s="335" t="s">
        <v>485</v>
      </c>
    </row>
    <row r="43" spans="2:13" ht="27.75" customHeight="1" x14ac:dyDescent="0.15">
      <c r="B43" s="1171"/>
      <c r="C43" s="1172"/>
      <c r="D43" s="104"/>
      <c r="E43" s="1175" t="s">
        <v>33</v>
      </c>
      <c r="F43" s="1175"/>
      <c r="G43" s="1175"/>
      <c r="H43" s="1176"/>
      <c r="I43" s="333">
        <v>429</v>
      </c>
      <c r="J43" s="334">
        <v>404</v>
      </c>
      <c r="K43" s="334">
        <v>322</v>
      </c>
      <c r="L43" s="334">
        <v>324</v>
      </c>
      <c r="M43" s="335">
        <v>258</v>
      </c>
    </row>
    <row r="44" spans="2:13" ht="27.75" customHeight="1" x14ac:dyDescent="0.15">
      <c r="B44" s="1171"/>
      <c r="C44" s="1172"/>
      <c r="D44" s="104"/>
      <c r="E44" s="1175" t="s">
        <v>34</v>
      </c>
      <c r="F44" s="1175"/>
      <c r="G44" s="1175"/>
      <c r="H44" s="1176"/>
      <c r="I44" s="333">
        <v>54</v>
      </c>
      <c r="J44" s="334">
        <v>48</v>
      </c>
      <c r="K44" s="334">
        <v>41</v>
      </c>
      <c r="L44" s="334">
        <v>34</v>
      </c>
      <c r="M44" s="335">
        <v>30</v>
      </c>
    </row>
    <row r="45" spans="2:13" ht="27.75" customHeight="1" x14ac:dyDescent="0.15">
      <c r="B45" s="1171"/>
      <c r="C45" s="1172"/>
      <c r="D45" s="104"/>
      <c r="E45" s="1175" t="s">
        <v>35</v>
      </c>
      <c r="F45" s="1175"/>
      <c r="G45" s="1175"/>
      <c r="H45" s="1176"/>
      <c r="I45" s="333">
        <v>1051</v>
      </c>
      <c r="J45" s="334">
        <v>1030</v>
      </c>
      <c r="K45" s="334">
        <v>1135</v>
      </c>
      <c r="L45" s="334">
        <v>1006</v>
      </c>
      <c r="M45" s="335">
        <v>1019</v>
      </c>
    </row>
    <row r="46" spans="2:13" ht="27.75" customHeight="1" x14ac:dyDescent="0.15">
      <c r="B46" s="1171"/>
      <c r="C46" s="1172"/>
      <c r="D46" s="105"/>
      <c r="E46" s="1175" t="s">
        <v>36</v>
      </c>
      <c r="F46" s="1175"/>
      <c r="G46" s="1175"/>
      <c r="H46" s="1176"/>
      <c r="I46" s="333" t="s">
        <v>485</v>
      </c>
      <c r="J46" s="334" t="s">
        <v>485</v>
      </c>
      <c r="K46" s="334" t="s">
        <v>485</v>
      </c>
      <c r="L46" s="334" t="s">
        <v>485</v>
      </c>
      <c r="M46" s="335" t="s">
        <v>485</v>
      </c>
    </row>
    <row r="47" spans="2:13" ht="27.75" customHeight="1" x14ac:dyDescent="0.15">
      <c r="B47" s="1171"/>
      <c r="C47" s="1172"/>
      <c r="D47" s="106"/>
      <c r="E47" s="1185" t="s">
        <v>37</v>
      </c>
      <c r="F47" s="1186"/>
      <c r="G47" s="1186"/>
      <c r="H47" s="1187"/>
      <c r="I47" s="333" t="s">
        <v>485</v>
      </c>
      <c r="J47" s="334" t="s">
        <v>485</v>
      </c>
      <c r="K47" s="334" t="s">
        <v>485</v>
      </c>
      <c r="L47" s="334" t="s">
        <v>485</v>
      </c>
      <c r="M47" s="335" t="s">
        <v>485</v>
      </c>
    </row>
    <row r="48" spans="2:13" ht="27.75" customHeight="1" x14ac:dyDescent="0.15">
      <c r="B48" s="1171"/>
      <c r="C48" s="1172"/>
      <c r="D48" s="104"/>
      <c r="E48" s="1175" t="s">
        <v>38</v>
      </c>
      <c r="F48" s="1175"/>
      <c r="G48" s="1175"/>
      <c r="H48" s="1176"/>
      <c r="I48" s="333" t="s">
        <v>485</v>
      </c>
      <c r="J48" s="334" t="s">
        <v>485</v>
      </c>
      <c r="K48" s="334" t="s">
        <v>485</v>
      </c>
      <c r="L48" s="334" t="s">
        <v>485</v>
      </c>
      <c r="M48" s="335" t="s">
        <v>485</v>
      </c>
    </row>
    <row r="49" spans="2:13" ht="27.75" customHeight="1" x14ac:dyDescent="0.15">
      <c r="B49" s="1173"/>
      <c r="C49" s="1174"/>
      <c r="D49" s="104"/>
      <c r="E49" s="1175" t="s">
        <v>39</v>
      </c>
      <c r="F49" s="1175"/>
      <c r="G49" s="1175"/>
      <c r="H49" s="1176"/>
      <c r="I49" s="333" t="s">
        <v>485</v>
      </c>
      <c r="J49" s="334" t="s">
        <v>485</v>
      </c>
      <c r="K49" s="334" t="s">
        <v>485</v>
      </c>
      <c r="L49" s="334" t="s">
        <v>485</v>
      </c>
      <c r="M49" s="335" t="s">
        <v>485</v>
      </c>
    </row>
    <row r="50" spans="2:13" ht="27.75" customHeight="1" x14ac:dyDescent="0.15">
      <c r="B50" s="1169" t="s">
        <v>40</v>
      </c>
      <c r="C50" s="1170"/>
      <c r="D50" s="107"/>
      <c r="E50" s="1175" t="s">
        <v>41</v>
      </c>
      <c r="F50" s="1175"/>
      <c r="G50" s="1175"/>
      <c r="H50" s="1176"/>
      <c r="I50" s="333">
        <v>6345</v>
      </c>
      <c r="J50" s="334">
        <v>7531</v>
      </c>
      <c r="K50" s="334">
        <v>10145</v>
      </c>
      <c r="L50" s="334">
        <v>8842</v>
      </c>
      <c r="M50" s="335">
        <v>9156</v>
      </c>
    </row>
    <row r="51" spans="2:13" ht="27.75" customHeight="1" x14ac:dyDescent="0.15">
      <c r="B51" s="1171"/>
      <c r="C51" s="1172"/>
      <c r="D51" s="104"/>
      <c r="E51" s="1175" t="s">
        <v>42</v>
      </c>
      <c r="F51" s="1175"/>
      <c r="G51" s="1175"/>
      <c r="H51" s="1176"/>
      <c r="I51" s="333" t="s">
        <v>485</v>
      </c>
      <c r="J51" s="334" t="s">
        <v>485</v>
      </c>
      <c r="K51" s="334" t="s">
        <v>485</v>
      </c>
      <c r="L51" s="334" t="s">
        <v>485</v>
      </c>
      <c r="M51" s="335" t="s">
        <v>485</v>
      </c>
    </row>
    <row r="52" spans="2:13" ht="27.75" customHeight="1" x14ac:dyDescent="0.15">
      <c r="B52" s="1173"/>
      <c r="C52" s="1174"/>
      <c r="D52" s="104"/>
      <c r="E52" s="1175" t="s">
        <v>43</v>
      </c>
      <c r="F52" s="1175"/>
      <c r="G52" s="1175"/>
      <c r="H52" s="1176"/>
      <c r="I52" s="333">
        <v>5242</v>
      </c>
      <c r="J52" s="334">
        <v>5796</v>
      </c>
      <c r="K52" s="334">
        <v>5703</v>
      </c>
      <c r="L52" s="334">
        <v>5472</v>
      </c>
      <c r="M52" s="335">
        <v>5204</v>
      </c>
    </row>
    <row r="53" spans="2:13" ht="27.75" customHeight="1" thickBot="1" x14ac:dyDescent="0.2">
      <c r="B53" s="1177" t="s">
        <v>19</v>
      </c>
      <c r="C53" s="1178"/>
      <c r="D53" s="108"/>
      <c r="E53" s="1179" t="s">
        <v>44</v>
      </c>
      <c r="F53" s="1179"/>
      <c r="G53" s="1179"/>
      <c r="H53" s="1180"/>
      <c r="I53" s="336">
        <v>-4472</v>
      </c>
      <c r="J53" s="337">
        <v>-5380</v>
      </c>
      <c r="K53" s="337">
        <v>-8210</v>
      </c>
      <c r="L53" s="337">
        <v>-6972</v>
      </c>
      <c r="M53" s="338">
        <v>-7565</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NLoWRcXZm6/m+d7HmO4yM3LdUg+QHHJhscwGyfTtMjtr8jB7g9cbYvTMsUHJjxOpg8zGdZqInp+S3az8NBA16A==" saltValue="wfMoAMHQQbDg+8slhsP0u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G60" sqref="G60"/>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525</v>
      </c>
      <c r="G54" s="117" t="s">
        <v>526</v>
      </c>
      <c r="H54" s="118" t="s">
        <v>527</v>
      </c>
    </row>
    <row r="55" spans="2:8" ht="52.5" customHeight="1" x14ac:dyDescent="0.15">
      <c r="B55" s="119"/>
      <c r="C55" s="1196" t="s">
        <v>46</v>
      </c>
      <c r="D55" s="1196"/>
      <c r="E55" s="1197"/>
      <c r="F55" s="339">
        <v>756</v>
      </c>
      <c r="G55" s="339">
        <v>759</v>
      </c>
      <c r="H55" s="340">
        <v>501</v>
      </c>
    </row>
    <row r="56" spans="2:8" ht="52.5" customHeight="1" x14ac:dyDescent="0.15">
      <c r="B56" s="120"/>
      <c r="C56" s="1198" t="s">
        <v>47</v>
      </c>
      <c r="D56" s="1198"/>
      <c r="E56" s="1199"/>
      <c r="F56" s="341">
        <v>3053</v>
      </c>
      <c r="G56" s="341">
        <v>3136</v>
      </c>
      <c r="H56" s="342">
        <v>2936</v>
      </c>
    </row>
    <row r="57" spans="2:8" ht="53.25" customHeight="1" x14ac:dyDescent="0.15">
      <c r="B57" s="120"/>
      <c r="C57" s="1200" t="s">
        <v>48</v>
      </c>
      <c r="D57" s="1200"/>
      <c r="E57" s="1201"/>
      <c r="F57" s="343">
        <v>3277</v>
      </c>
      <c r="G57" s="343">
        <v>3908</v>
      </c>
      <c r="H57" s="344">
        <v>4662</v>
      </c>
    </row>
    <row r="58" spans="2:8" ht="45.75" customHeight="1" x14ac:dyDescent="0.15">
      <c r="B58" s="121"/>
      <c r="C58" s="1188" t="s">
        <v>553</v>
      </c>
      <c r="D58" s="1189"/>
      <c r="E58" s="1190"/>
      <c r="F58" s="345">
        <v>2781</v>
      </c>
      <c r="G58" s="345">
        <v>2792</v>
      </c>
      <c r="H58" s="346">
        <v>3101</v>
      </c>
    </row>
    <row r="59" spans="2:8" ht="45.75" customHeight="1" x14ac:dyDescent="0.15">
      <c r="B59" s="121"/>
      <c r="C59" s="1188" t="s">
        <v>554</v>
      </c>
      <c r="D59" s="1189"/>
      <c r="E59" s="1190"/>
      <c r="F59" s="345">
        <v>0</v>
      </c>
      <c r="G59" s="345">
        <v>573</v>
      </c>
      <c r="H59" s="346">
        <v>939</v>
      </c>
    </row>
    <row r="60" spans="2:8" ht="45.75" customHeight="1" x14ac:dyDescent="0.15">
      <c r="B60" s="121"/>
      <c r="C60" s="1188" t="s">
        <v>555</v>
      </c>
      <c r="D60" s="1189"/>
      <c r="E60" s="1190"/>
      <c r="F60" s="345">
        <v>190</v>
      </c>
      <c r="G60" s="345">
        <v>190</v>
      </c>
      <c r="H60" s="346">
        <v>190</v>
      </c>
    </row>
    <row r="61" spans="2:8" ht="45.75" customHeight="1" x14ac:dyDescent="0.15">
      <c r="B61" s="121"/>
      <c r="C61" s="1188" t="s">
        <v>556</v>
      </c>
      <c r="D61" s="1189"/>
      <c r="E61" s="1190"/>
      <c r="F61" s="345">
        <v>85</v>
      </c>
      <c r="G61" s="345">
        <v>141</v>
      </c>
      <c r="H61" s="346">
        <v>227</v>
      </c>
    </row>
    <row r="62" spans="2:8" ht="45.75" customHeight="1" thickBot="1" x14ac:dyDescent="0.2">
      <c r="B62" s="122"/>
      <c r="C62" s="1191" t="s">
        <v>557</v>
      </c>
      <c r="D62" s="1192"/>
      <c r="E62" s="1193"/>
      <c r="F62" s="347">
        <v>95</v>
      </c>
      <c r="G62" s="347">
        <v>98</v>
      </c>
      <c r="H62" s="348">
        <v>101</v>
      </c>
    </row>
    <row r="63" spans="2:8" ht="52.5" customHeight="1" thickBot="1" x14ac:dyDescent="0.2">
      <c r="B63" s="123"/>
      <c r="C63" s="1194" t="s">
        <v>49</v>
      </c>
      <c r="D63" s="1194"/>
      <c r="E63" s="1195"/>
      <c r="F63" s="349">
        <v>7086</v>
      </c>
      <c r="G63" s="349">
        <v>7803</v>
      </c>
      <c r="H63" s="350">
        <v>8099</v>
      </c>
    </row>
    <row r="64" spans="2:8" x14ac:dyDescent="0.15"/>
  </sheetData>
  <sheetProtection algorithmName="SHA-512" hashValue="qjt0Ius2x5hgFNRQhFpr3d9p1JEe6ZQ+nK2rxW7wMUrLISzAnN0+ykjVuv3dhcIBP4mc8bcrpJ8vMTesNetleA==" saltValue="WSX2LwfW+DAhivUyKxmKh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522</v>
      </c>
      <c r="G2" s="137"/>
      <c r="H2" s="138"/>
    </row>
    <row r="3" spans="1:8" x14ac:dyDescent="0.15">
      <c r="A3" s="134" t="s">
        <v>515</v>
      </c>
      <c r="B3" s="139"/>
      <c r="C3" s="140"/>
      <c r="D3" s="141">
        <v>319435</v>
      </c>
      <c r="E3" s="142"/>
      <c r="F3" s="143">
        <v>301035</v>
      </c>
      <c r="G3" s="144"/>
      <c r="H3" s="145"/>
    </row>
    <row r="4" spans="1:8" x14ac:dyDescent="0.15">
      <c r="A4" s="146"/>
      <c r="B4" s="147"/>
      <c r="C4" s="148"/>
      <c r="D4" s="149">
        <v>247072</v>
      </c>
      <c r="E4" s="150"/>
      <c r="F4" s="151">
        <v>154376</v>
      </c>
      <c r="G4" s="152"/>
      <c r="H4" s="153"/>
    </row>
    <row r="5" spans="1:8" x14ac:dyDescent="0.15">
      <c r="A5" s="134" t="s">
        <v>517</v>
      </c>
      <c r="B5" s="139"/>
      <c r="C5" s="140"/>
      <c r="D5" s="141">
        <v>553513</v>
      </c>
      <c r="E5" s="142"/>
      <c r="F5" s="143">
        <v>277467</v>
      </c>
      <c r="G5" s="144"/>
      <c r="H5" s="145"/>
    </row>
    <row r="6" spans="1:8" x14ac:dyDescent="0.15">
      <c r="A6" s="146"/>
      <c r="B6" s="147"/>
      <c r="C6" s="148"/>
      <c r="D6" s="149">
        <v>243768</v>
      </c>
      <c r="E6" s="150"/>
      <c r="F6" s="151">
        <v>128378</v>
      </c>
      <c r="G6" s="152"/>
      <c r="H6" s="153"/>
    </row>
    <row r="7" spans="1:8" x14ac:dyDescent="0.15">
      <c r="A7" s="134" t="s">
        <v>518</v>
      </c>
      <c r="B7" s="139"/>
      <c r="C7" s="140"/>
      <c r="D7" s="141">
        <v>256802</v>
      </c>
      <c r="E7" s="142"/>
      <c r="F7" s="143">
        <v>282256</v>
      </c>
      <c r="G7" s="144"/>
      <c r="H7" s="145"/>
    </row>
    <row r="8" spans="1:8" x14ac:dyDescent="0.15">
      <c r="A8" s="146"/>
      <c r="B8" s="147"/>
      <c r="C8" s="148"/>
      <c r="D8" s="149">
        <v>194563</v>
      </c>
      <c r="E8" s="150"/>
      <c r="F8" s="151">
        <v>145453</v>
      </c>
      <c r="G8" s="152"/>
      <c r="H8" s="153"/>
    </row>
    <row r="9" spans="1:8" x14ac:dyDescent="0.15">
      <c r="A9" s="134" t="s">
        <v>519</v>
      </c>
      <c r="B9" s="139"/>
      <c r="C9" s="140"/>
      <c r="D9" s="141">
        <v>272195</v>
      </c>
      <c r="E9" s="142"/>
      <c r="F9" s="143">
        <v>295341</v>
      </c>
      <c r="G9" s="144"/>
      <c r="H9" s="145"/>
    </row>
    <row r="10" spans="1:8" x14ac:dyDescent="0.15">
      <c r="A10" s="146"/>
      <c r="B10" s="147"/>
      <c r="C10" s="148"/>
      <c r="D10" s="149">
        <v>193196</v>
      </c>
      <c r="E10" s="150"/>
      <c r="F10" s="151">
        <v>137402</v>
      </c>
      <c r="G10" s="152"/>
      <c r="H10" s="153"/>
    </row>
    <row r="11" spans="1:8" x14ac:dyDescent="0.15">
      <c r="A11" s="134" t="s">
        <v>520</v>
      </c>
      <c r="B11" s="139"/>
      <c r="C11" s="140"/>
      <c r="D11" s="141">
        <v>259034</v>
      </c>
      <c r="E11" s="142"/>
      <c r="F11" s="143">
        <v>292845</v>
      </c>
      <c r="G11" s="144"/>
      <c r="H11" s="145"/>
    </row>
    <row r="12" spans="1:8" x14ac:dyDescent="0.15">
      <c r="A12" s="146"/>
      <c r="B12" s="147"/>
      <c r="C12" s="154"/>
      <c r="D12" s="149">
        <v>195467</v>
      </c>
      <c r="E12" s="150"/>
      <c r="F12" s="151">
        <v>143187</v>
      </c>
      <c r="G12" s="152"/>
      <c r="H12" s="153"/>
    </row>
    <row r="13" spans="1:8" x14ac:dyDescent="0.15">
      <c r="A13" s="134"/>
      <c r="B13" s="139"/>
      <c r="C13" s="140"/>
      <c r="D13" s="141">
        <v>332196</v>
      </c>
      <c r="E13" s="142"/>
      <c r="F13" s="143">
        <v>289789</v>
      </c>
      <c r="G13" s="155"/>
      <c r="H13" s="145"/>
    </row>
    <row r="14" spans="1:8" x14ac:dyDescent="0.15">
      <c r="A14" s="146"/>
      <c r="B14" s="147"/>
      <c r="C14" s="148"/>
      <c r="D14" s="149">
        <v>214813</v>
      </c>
      <c r="E14" s="150"/>
      <c r="F14" s="151">
        <v>141759</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5.64</v>
      </c>
      <c r="C19" s="156">
        <f>ROUND(VALUE(SUBSTITUTE(実質収支比率等に係る経年分析!G$48,"▲","-")),2)</f>
        <v>2.68</v>
      </c>
      <c r="D19" s="156">
        <f>ROUND(VALUE(SUBSTITUTE(実質収支比率等に係る経年分析!H$48,"▲","-")),2)</f>
        <v>2.92</v>
      </c>
      <c r="E19" s="156">
        <f>ROUND(VALUE(SUBSTITUTE(実質収支比率等に係る経年分析!I$48,"▲","-")),2)</f>
        <v>2.06</v>
      </c>
      <c r="F19" s="156">
        <f>ROUND(VALUE(SUBSTITUTE(実質収支比率等に係る経年分析!J$48,"▲","-")),2)</f>
        <v>3.02</v>
      </c>
    </row>
    <row r="20" spans="1:11" x14ac:dyDescent="0.15">
      <c r="A20" s="156" t="s">
        <v>53</v>
      </c>
      <c r="B20" s="156">
        <f>ROUND(VALUE(SUBSTITUTE(実質収支比率等に係る経年分析!F$47,"▲","-")),2)</f>
        <v>17.559999999999999</v>
      </c>
      <c r="C20" s="156">
        <f>ROUND(VALUE(SUBSTITUTE(実質収支比率等に係る経年分析!G$47,"▲","-")),2)</f>
        <v>19.09</v>
      </c>
      <c r="D20" s="156">
        <f>ROUND(VALUE(SUBSTITUTE(実質収支比率等に係る経年分析!H$47,"▲","-")),2)</f>
        <v>20.94</v>
      </c>
      <c r="E20" s="156">
        <f>ROUND(VALUE(SUBSTITUTE(実質収支比率等に係る経年分析!I$47,"▲","-")),2)</f>
        <v>20.64</v>
      </c>
      <c r="F20" s="156">
        <f>ROUND(VALUE(SUBSTITUTE(実質収支比率等に係る経年分析!J$47,"▲","-")),2)</f>
        <v>13.23</v>
      </c>
    </row>
    <row r="21" spans="1:11" x14ac:dyDescent="0.15">
      <c r="A21" s="156" t="s">
        <v>54</v>
      </c>
      <c r="B21" s="156">
        <f>IF(ISNUMBER(VALUE(SUBSTITUTE(実質収支比率等に係る経年分析!F$49,"▲","-"))),ROUND(VALUE(SUBSTITUTE(実質収支比率等に係る経年分析!F$49,"▲","-")),2),NA())</f>
        <v>2.48</v>
      </c>
      <c r="C21" s="156">
        <f>IF(ISNUMBER(VALUE(SUBSTITUTE(実質収支比率等に係る経年分析!G$49,"▲","-"))),ROUND(VALUE(SUBSTITUTE(実質収支比率等に係る経年分析!G$49,"▲","-")),2),NA())</f>
        <v>-2.5099999999999998</v>
      </c>
      <c r="D21" s="156">
        <f>IF(ISNUMBER(VALUE(SUBSTITUTE(実質収支比率等に係る経年分析!H$49,"▲","-"))),ROUND(VALUE(SUBSTITUTE(実質収支比率等に係る経年分析!H$49,"▲","-")),2),NA())</f>
        <v>8.69</v>
      </c>
      <c r="E21" s="156">
        <f>IF(ISNUMBER(VALUE(SUBSTITUTE(実質収支比率等に係る経年分析!I$49,"▲","-"))),ROUND(VALUE(SUBSTITUTE(実質収支比率等に係る経年分析!I$49,"▲","-")),2),NA())</f>
        <v>-0.73</v>
      </c>
      <c r="F21" s="156">
        <f>IF(ISNUMBER(VALUE(SUBSTITUTE(実質収支比率等に係る経年分析!J$49,"▲","-"))),ROUND(VALUE(SUBSTITUTE(実質収支比率等に係る経年分析!J$49,"▲","-")),2),NA())</f>
        <v>-0.86</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0.48</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0.32</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v>
      </c>
      <c r="H27" s="157" t="e">
        <f>IF(ROUND(VALUE(SUBSTITUTE(連結実質赤字比率に係る赤字・黒字の構成分析!I$43,"▲", "-")), 2) &lt; 0, ABS(ROUND(VALUE(SUBSTITUTE(連結実質赤字比率に係る赤字・黒字の構成分析!I$43,"▲", "-")), 2)), NA())</f>
        <v>#VALUE!</v>
      </c>
      <c r="I27" s="157" t="e">
        <f>IF(ROUND(VALUE(SUBSTITUTE(連結実質赤字比率に係る赤字・黒字の構成分析!I$43,"▲", "-")), 2) &gt;= 0, ABS(ROUND(VALUE(SUBSTITUTE(連結実質赤字比率に係る赤字・黒字の構成分析!I$43,"▲", "-")), 2)), NA())</f>
        <v>#VALUE!</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15">
      <c r="A30" s="157" t="e">
        <f>IF(連結実質赤字比率に係る赤字・黒字の構成分析!C$40="",NA(),連結実質赤字比率に係る赤字・黒字の構成分析!C$40)</f>
        <v>#N/A</v>
      </c>
      <c r="B30" s="157" t="e">
        <f>IF(ROUND(VALUE(SUBSTITUTE(連結実質赤字比率に係る赤字・黒字の構成分析!F$40,"▲", "-")), 2) &lt; 0, ABS(ROUND(VALUE(SUBSTITUTE(連結実質赤字比率に係る赤字・黒字の構成分析!F$40,"▲", "-")), 2)), NA())</f>
        <v>#VALUE!</v>
      </c>
      <c r="C30" s="157" t="e">
        <f>IF(ROUND(VALUE(SUBSTITUTE(連結実質赤字比率に係る赤字・黒字の構成分析!F$40,"▲", "-")), 2) &gt;= 0, ABS(ROUND(VALUE(SUBSTITUTE(連結実質赤字比率に係る赤字・黒字の構成分析!F$40,"▲", "-")), 2)), NA())</f>
        <v>#VALUE!</v>
      </c>
      <c r="D30" s="157" t="e">
        <f>IF(ROUND(VALUE(SUBSTITUTE(連結実質赤字比率に係る赤字・黒字の構成分析!G$40,"▲", "-")), 2) &lt; 0, ABS(ROUND(VALUE(SUBSTITUTE(連結実質赤字比率に係る赤字・黒字の構成分析!G$40,"▲", "-")), 2)), NA())</f>
        <v>#VALUE!</v>
      </c>
      <c r="E30" s="157" t="e">
        <f>IF(ROUND(VALUE(SUBSTITUTE(連結実質赤字比率に係る赤字・黒字の構成分析!G$40,"▲", "-")), 2) &gt;= 0, ABS(ROUND(VALUE(SUBSTITUTE(連結実質赤字比率に係る赤字・黒字の構成分析!G$40,"▲", "-")), 2)), NA())</f>
        <v>#VALUE!</v>
      </c>
      <c r="F30" s="157" t="e">
        <f>IF(ROUND(VALUE(SUBSTITUTE(連結実質赤字比率に係る赤字・黒字の構成分析!H$40,"▲", "-")), 2) &lt; 0, ABS(ROUND(VALUE(SUBSTITUTE(連結実質赤字比率に係る赤字・黒字の構成分析!H$40,"▲", "-")), 2)), NA())</f>
        <v>#VALUE!</v>
      </c>
      <c r="G30" s="157" t="e">
        <f>IF(ROUND(VALUE(SUBSTITUTE(連結実質赤字比率に係る赤字・黒字の構成分析!H$40,"▲", "-")), 2) &gt;= 0, ABS(ROUND(VALUE(SUBSTITUTE(連結実質赤字比率に係る赤字・黒字の構成分析!H$40,"▲", "-")), 2)), NA())</f>
        <v>#VALUE!</v>
      </c>
      <c r="H30" s="157" t="e">
        <f>IF(ROUND(VALUE(SUBSTITUTE(連結実質赤字比率に係る赤字・黒字の構成分析!I$40,"▲", "-")), 2) &lt; 0, ABS(ROUND(VALUE(SUBSTITUTE(連結実質赤字比率に係る赤字・黒字の構成分析!I$40,"▲", "-")), 2)), NA())</f>
        <v>#VALUE!</v>
      </c>
      <c r="I30" s="157" t="e">
        <f>IF(ROUND(VALUE(SUBSTITUTE(連結実質赤字比率に係る赤字・黒字の構成分析!I$40,"▲", "-")), 2) &gt;= 0, ABS(ROUND(VALUE(SUBSTITUTE(連結実質赤字比率に係る赤字・黒字の構成分析!I$40,"▲", "-")), 2)), NA())</f>
        <v>#VALUE!</v>
      </c>
      <c r="J30" s="157" t="e">
        <f>IF(ROUND(VALUE(SUBSTITUTE(連結実質赤字比率に係る赤字・黒字の構成分析!J$40,"▲", "-")), 2) &lt; 0, ABS(ROUND(VALUE(SUBSTITUTE(連結実質赤字比率に係る赤字・黒字の構成分析!J$40,"▲", "-")), 2)), NA())</f>
        <v>#VALUE!</v>
      </c>
      <c r="K30" s="157" t="e">
        <f>IF(ROUND(VALUE(SUBSTITUTE(連結実質赤字比率に係る赤字・黒字の構成分析!J$40,"▲", "-")), 2) &gt;= 0, ABS(ROUND(VALUE(SUBSTITUTE(連結実質赤字比率に係る赤字・黒字の構成分析!J$40,"▲", "-")), 2)), NA())</f>
        <v>#VALUE!</v>
      </c>
    </row>
    <row r="31" spans="1:11" x14ac:dyDescent="0.15">
      <c r="A31" s="157" t="e">
        <f>IF(連結実質赤字比率に係る赤字・黒字の構成分析!C$39="",NA(),連結実質赤字比率に係る赤字・黒字の構成分析!C$39)</f>
        <v>#N/A</v>
      </c>
      <c r="B31" s="157" t="e">
        <f>IF(ROUND(VALUE(SUBSTITUTE(連結実質赤字比率に係る赤字・黒字の構成分析!F$39,"▲", "-")), 2) &lt; 0, ABS(ROUND(VALUE(SUBSTITUTE(連結実質赤字比率に係る赤字・黒字の構成分析!F$39,"▲", "-")), 2)), NA())</f>
        <v>#VALUE!</v>
      </c>
      <c r="C31" s="157" t="e">
        <f>IF(ROUND(VALUE(SUBSTITUTE(連結実質赤字比率に係る赤字・黒字の構成分析!F$39,"▲", "-")), 2) &gt;= 0, ABS(ROUND(VALUE(SUBSTITUTE(連結実質赤字比率に係る赤字・黒字の構成分析!F$39,"▲", "-")), 2)), NA())</f>
        <v>#VALUE!</v>
      </c>
      <c r="D31" s="157" t="e">
        <f>IF(ROUND(VALUE(SUBSTITUTE(連結実質赤字比率に係る赤字・黒字の構成分析!G$39,"▲", "-")), 2) &lt; 0, ABS(ROUND(VALUE(SUBSTITUTE(連結実質赤字比率に係る赤字・黒字の構成分析!G$39,"▲", "-")), 2)), NA())</f>
        <v>#VALUE!</v>
      </c>
      <c r="E31" s="157" t="e">
        <f>IF(ROUND(VALUE(SUBSTITUTE(連結実質赤字比率に係る赤字・黒字の構成分析!G$39,"▲", "-")), 2) &gt;= 0, ABS(ROUND(VALUE(SUBSTITUTE(連結実質赤字比率に係る赤字・黒字の構成分析!G$39,"▲", "-")), 2)), NA())</f>
        <v>#VALUE!</v>
      </c>
      <c r="F31" s="157" t="e">
        <f>IF(ROUND(VALUE(SUBSTITUTE(連結実質赤字比率に係る赤字・黒字の構成分析!H$39,"▲", "-")), 2) &lt; 0, ABS(ROUND(VALUE(SUBSTITUTE(連結実質赤字比率に係る赤字・黒字の構成分析!H$39,"▲", "-")), 2)), NA())</f>
        <v>#VALUE!</v>
      </c>
      <c r="G31" s="157" t="e">
        <f>IF(ROUND(VALUE(SUBSTITUTE(連結実質赤字比率に係る赤字・黒字の構成分析!H$39,"▲", "-")), 2) &gt;= 0, ABS(ROUND(VALUE(SUBSTITUTE(連結実質赤字比率に係る赤字・黒字の構成分析!H$39,"▲", "-")), 2)), NA())</f>
        <v>#VALUE!</v>
      </c>
      <c r="H31" s="157" t="e">
        <f>IF(ROUND(VALUE(SUBSTITUTE(連結実質赤字比率に係る赤字・黒字の構成分析!I$39,"▲", "-")), 2) &lt; 0, ABS(ROUND(VALUE(SUBSTITUTE(連結実質赤字比率に係る赤字・黒字の構成分析!I$39,"▲", "-")), 2)), NA())</f>
        <v>#VALUE!</v>
      </c>
      <c r="I31" s="157" t="e">
        <f>IF(ROUND(VALUE(SUBSTITUTE(連結実質赤字比率に係る赤字・黒字の構成分析!I$39,"▲", "-")), 2) &gt;= 0, ABS(ROUND(VALUE(SUBSTITUTE(連結実質赤字比率に係る赤字・黒字の構成分析!I$39,"▲", "-")), 2)), NA())</f>
        <v>#VALUE!</v>
      </c>
      <c r="J31" s="157" t="e">
        <f>IF(ROUND(VALUE(SUBSTITUTE(連結実質赤字比率に係る赤字・黒字の構成分析!J$39,"▲", "-")), 2) &lt; 0, ABS(ROUND(VALUE(SUBSTITUTE(連結実質赤字比率に係る赤字・黒字の構成分析!J$39,"▲", "-")), 2)), NA())</f>
        <v>#VALUE!</v>
      </c>
      <c r="K31" s="157" t="e">
        <f>IF(ROUND(VALUE(SUBSTITUTE(連結実質赤字比率に係る赤字・黒字の構成分析!J$39,"▲", "-")), 2) &gt;= 0, ABS(ROUND(VALUE(SUBSTITUTE(連結実質赤字比率に係る赤字・黒字の構成分析!J$39,"▲", "-")), 2)), NA())</f>
        <v>#VALUE!</v>
      </c>
    </row>
    <row r="32" spans="1:11" x14ac:dyDescent="0.15">
      <c r="A32" s="157" t="str">
        <f>IF(連結実質赤字比率に係る赤字・黒字の構成分析!C$38="",NA(),連結実質赤字比率に係る赤字・黒字の構成分析!C$38)</f>
        <v>後期高齢者医療特別会計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0.01</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0.01</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0.01</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0.01</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0.01</v>
      </c>
    </row>
    <row r="33" spans="1:16" x14ac:dyDescent="0.15">
      <c r="A33" s="157" t="str">
        <f>IF(連結実質赤字比率に係る赤字・黒字の構成分析!C$37="",NA(),連結実質赤字比率に係る赤字・黒字の構成分析!C$37)</f>
        <v>国民健康保険特別会計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0.3</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0.55000000000000004</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0.14000000000000001</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0.19</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0.27</v>
      </c>
    </row>
    <row r="34" spans="1:16" x14ac:dyDescent="0.15">
      <c r="A34" s="157" t="str">
        <f>IF(連結実質赤字比率に係る赤字・黒字の構成分析!C$36="",NA(),連結実質赤字比率に係る赤字・黒字の構成分析!C$36)</f>
        <v>介護保険特別会計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0.22</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0.37</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0.71</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0.89</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1.56</v>
      </c>
    </row>
    <row r="35" spans="1:16" x14ac:dyDescent="0.15">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5.63</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2.68</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2.91</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2.0499999999999998</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3.01</v>
      </c>
    </row>
    <row r="36" spans="1:16" x14ac:dyDescent="0.15">
      <c r="A36" s="157" t="str">
        <f>IF(連結実質赤字比率に係る赤字・黒字の構成分析!C$34="",NA(),連結実質赤字比率に係る赤字・黒字の構成分析!C$34)</f>
        <v>簡易水道事業会計</v>
      </c>
      <c r="B36" s="157" t="e">
        <f>IF(ROUND(VALUE(SUBSTITUTE(連結実質赤字比率に係る赤字・黒字の構成分析!F$34,"▲", "-")), 2) &lt; 0, ABS(ROUND(VALUE(SUBSTITUTE(連結実質赤字比率に係る赤字・黒字の構成分析!F$34,"▲", "-")), 2)), NA())</f>
        <v>#VALUE!</v>
      </c>
      <c r="C36" s="157" t="e">
        <f>IF(ROUND(VALUE(SUBSTITUTE(連結実質赤字比率に係る赤字・黒字の構成分析!F$34,"▲", "-")), 2) &gt;= 0, ABS(ROUND(VALUE(SUBSTITUTE(連結実質赤字比率に係る赤字・黒字の構成分析!F$34,"▲", "-")), 2)), NA())</f>
        <v>#VALUE!</v>
      </c>
      <c r="D36" s="157" t="e">
        <f>IF(ROUND(VALUE(SUBSTITUTE(連結実質赤字比率に係る赤字・黒字の構成分析!G$34,"▲", "-")), 2) &lt; 0, ABS(ROUND(VALUE(SUBSTITUTE(連結実質赤字比率に係る赤字・黒字の構成分析!G$34,"▲", "-")), 2)), NA())</f>
        <v>#VALUE!</v>
      </c>
      <c r="E36" s="157" t="e">
        <f>IF(ROUND(VALUE(SUBSTITUTE(連結実質赤字比率に係る赤字・黒字の構成分析!G$34,"▲", "-")), 2) &gt;= 0, ABS(ROUND(VALUE(SUBSTITUTE(連結実質赤字比率に係る赤字・黒字の構成分析!G$34,"▲", "-")), 2)), NA())</f>
        <v>#VALUE!</v>
      </c>
      <c r="F36" s="157" t="e">
        <f>IF(ROUND(VALUE(SUBSTITUTE(連結実質赤字比率に係る赤字・黒字の構成分析!H$34,"▲", "-")), 2) &lt; 0, ABS(ROUND(VALUE(SUBSTITUTE(連結実質赤字比率に係る赤字・黒字の構成分析!H$34,"▲", "-")), 2)), NA())</f>
        <v>#VALUE!</v>
      </c>
      <c r="G36" s="157" t="e">
        <f>IF(ROUND(VALUE(SUBSTITUTE(連結実質赤字比率に係る赤字・黒字の構成分析!H$34,"▲", "-")), 2) &gt;= 0, ABS(ROUND(VALUE(SUBSTITUTE(連結実質赤字比率に係る赤字・黒字の構成分析!H$34,"▲", "-")), 2)), NA())</f>
        <v>#VALUE!</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4.7699999999999996</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4.21</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379</v>
      </c>
      <c r="E42" s="158"/>
      <c r="F42" s="158"/>
      <c r="G42" s="158">
        <f>'実質公債費比率（分子）の構造'!L$52</f>
        <v>392</v>
      </c>
      <c r="H42" s="158"/>
      <c r="I42" s="158"/>
      <c r="J42" s="158">
        <f>'実質公債費比率（分子）の構造'!M$52</f>
        <v>475</v>
      </c>
      <c r="K42" s="158"/>
      <c r="L42" s="158"/>
      <c r="M42" s="158">
        <f>'実質公債費比率（分子）の構造'!N$52</f>
        <v>531</v>
      </c>
      <c r="N42" s="158"/>
      <c r="O42" s="158"/>
      <c r="P42" s="158">
        <f>'実質公債費比率（分子）の構造'!O$52</f>
        <v>564</v>
      </c>
    </row>
    <row r="43" spans="1:16" x14ac:dyDescent="0.15">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15">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f>'実質公債費比率（分子）の構造'!K$49</f>
        <v>7</v>
      </c>
      <c r="C45" s="158"/>
      <c r="D45" s="158"/>
      <c r="E45" s="158">
        <f>'実質公債費比率（分子）の構造'!L$49</f>
        <v>7</v>
      </c>
      <c r="F45" s="158"/>
      <c r="G45" s="158"/>
      <c r="H45" s="158">
        <f>'実質公債費比率（分子）の構造'!M$49</f>
        <v>7</v>
      </c>
      <c r="I45" s="158"/>
      <c r="J45" s="158"/>
      <c r="K45" s="158">
        <f>'実質公債費比率（分子）の構造'!N$49</f>
        <v>7</v>
      </c>
      <c r="L45" s="158"/>
      <c r="M45" s="158"/>
      <c r="N45" s="158">
        <f>'実質公債費比率（分子）の構造'!O$49</f>
        <v>4</v>
      </c>
      <c r="O45" s="158"/>
      <c r="P45" s="158"/>
    </row>
    <row r="46" spans="1:16" x14ac:dyDescent="0.15">
      <c r="A46" s="158" t="s">
        <v>64</v>
      </c>
      <c r="B46" s="158">
        <f>'実質公債費比率（分子）の構造'!K$48</f>
        <v>53</v>
      </c>
      <c r="C46" s="158"/>
      <c r="D46" s="158"/>
      <c r="E46" s="158">
        <f>'実質公債費比率（分子）の構造'!L$48</f>
        <v>62</v>
      </c>
      <c r="F46" s="158"/>
      <c r="G46" s="158"/>
      <c r="H46" s="158">
        <f>'実質公債費比率（分子）の構造'!M$48</f>
        <v>38</v>
      </c>
      <c r="I46" s="158"/>
      <c r="J46" s="158"/>
      <c r="K46" s="158">
        <f>'実質公債費比率（分子）の構造'!N$48</f>
        <v>95</v>
      </c>
      <c r="L46" s="158"/>
      <c r="M46" s="158"/>
      <c r="N46" s="158">
        <f>'実質公債費比率（分子）の構造'!O$48</f>
        <v>63</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406</v>
      </c>
      <c r="C49" s="158"/>
      <c r="D49" s="158"/>
      <c r="E49" s="158">
        <f>'実質公債費比率（分子）の構造'!L$45</f>
        <v>465</v>
      </c>
      <c r="F49" s="158"/>
      <c r="G49" s="158"/>
      <c r="H49" s="158">
        <f>'実質公債費比率（分子）の構造'!M$45</f>
        <v>539</v>
      </c>
      <c r="I49" s="158"/>
      <c r="J49" s="158"/>
      <c r="K49" s="158">
        <f>'実質公債費比率（分子）の構造'!N$45</f>
        <v>579</v>
      </c>
      <c r="L49" s="158"/>
      <c r="M49" s="158"/>
      <c r="N49" s="158">
        <f>'実質公債費比率（分子）の構造'!O$45</f>
        <v>640</v>
      </c>
      <c r="O49" s="158"/>
      <c r="P49" s="158"/>
    </row>
    <row r="50" spans="1:16" x14ac:dyDescent="0.15">
      <c r="A50" s="158" t="s">
        <v>67</v>
      </c>
      <c r="B50" s="158" t="e">
        <f>NA()</f>
        <v>#N/A</v>
      </c>
      <c r="C50" s="158">
        <f>IF(ISNUMBER('実質公債費比率（分子）の構造'!K$53),'実質公債費比率（分子）の構造'!K$53,NA())</f>
        <v>87</v>
      </c>
      <c r="D50" s="158" t="e">
        <f>NA()</f>
        <v>#N/A</v>
      </c>
      <c r="E50" s="158" t="e">
        <f>NA()</f>
        <v>#N/A</v>
      </c>
      <c r="F50" s="158">
        <f>IF(ISNUMBER('実質公債費比率（分子）の構造'!L$53),'実質公債費比率（分子）の構造'!L$53,NA())</f>
        <v>142</v>
      </c>
      <c r="G50" s="158" t="e">
        <f>NA()</f>
        <v>#N/A</v>
      </c>
      <c r="H50" s="158" t="e">
        <f>NA()</f>
        <v>#N/A</v>
      </c>
      <c r="I50" s="158">
        <f>IF(ISNUMBER('実質公債費比率（分子）の構造'!M$53),'実質公債費比率（分子）の構造'!M$53,NA())</f>
        <v>109</v>
      </c>
      <c r="J50" s="158" t="e">
        <f>NA()</f>
        <v>#N/A</v>
      </c>
      <c r="K50" s="158" t="e">
        <f>NA()</f>
        <v>#N/A</v>
      </c>
      <c r="L50" s="158">
        <f>IF(ISNUMBER('実質公債費比率（分子）の構造'!N$53),'実質公債費比率（分子）の構造'!N$53,NA())</f>
        <v>150</v>
      </c>
      <c r="M50" s="158" t="e">
        <f>NA()</f>
        <v>#N/A</v>
      </c>
      <c r="N50" s="158" t="e">
        <f>NA()</f>
        <v>#N/A</v>
      </c>
      <c r="O50" s="158">
        <f>IF(ISNUMBER('実質公債費比率（分子）の構造'!O$53),'実質公債費比率（分子）の構造'!O$53,NA())</f>
        <v>143</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5242</v>
      </c>
      <c r="E56" s="157"/>
      <c r="F56" s="157"/>
      <c r="G56" s="157">
        <f>'将来負担比率（分子）の構造'!J$52</f>
        <v>5796</v>
      </c>
      <c r="H56" s="157"/>
      <c r="I56" s="157"/>
      <c r="J56" s="157">
        <f>'将来負担比率（分子）の構造'!K$52</f>
        <v>5703</v>
      </c>
      <c r="K56" s="157"/>
      <c r="L56" s="157"/>
      <c r="M56" s="157">
        <f>'将来負担比率（分子）の構造'!L$52</f>
        <v>5472</v>
      </c>
      <c r="N56" s="157"/>
      <c r="O56" s="157"/>
      <c r="P56" s="157">
        <f>'将来負担比率（分子）の構造'!M$52</f>
        <v>5204</v>
      </c>
    </row>
    <row r="57" spans="1:16" x14ac:dyDescent="0.15">
      <c r="A57" s="157" t="s">
        <v>42</v>
      </c>
      <c r="B57" s="157"/>
      <c r="C57" s="157"/>
      <c r="D57" s="157" t="str">
        <f>'将来負担比率（分子）の構造'!I$51</f>
        <v>-</v>
      </c>
      <c r="E57" s="157"/>
      <c r="F57" s="157"/>
      <c r="G57" s="157" t="str">
        <f>'将来負担比率（分子）の構造'!J$51</f>
        <v>-</v>
      </c>
      <c r="H57" s="157"/>
      <c r="I57" s="157"/>
      <c r="J57" s="157" t="str">
        <f>'将来負担比率（分子）の構造'!K$51</f>
        <v>-</v>
      </c>
      <c r="K57" s="157"/>
      <c r="L57" s="157"/>
      <c r="M57" s="157" t="str">
        <f>'将来負担比率（分子）の構造'!L$51</f>
        <v>-</v>
      </c>
      <c r="N57" s="157"/>
      <c r="O57" s="157"/>
      <c r="P57" s="157" t="str">
        <f>'将来負担比率（分子）の構造'!M$51</f>
        <v>-</v>
      </c>
    </row>
    <row r="58" spans="1:16" x14ac:dyDescent="0.15">
      <c r="A58" s="157" t="s">
        <v>41</v>
      </c>
      <c r="B58" s="157"/>
      <c r="C58" s="157"/>
      <c r="D58" s="157">
        <f>'将来負担比率（分子）の構造'!I$50</f>
        <v>6345</v>
      </c>
      <c r="E58" s="157"/>
      <c r="F58" s="157"/>
      <c r="G58" s="157">
        <f>'将来負担比率（分子）の構造'!J$50</f>
        <v>7531</v>
      </c>
      <c r="H58" s="157"/>
      <c r="I58" s="157"/>
      <c r="J58" s="157">
        <f>'将来負担比率（分子）の構造'!K$50</f>
        <v>10145</v>
      </c>
      <c r="K58" s="157"/>
      <c r="L58" s="157"/>
      <c r="M58" s="157">
        <f>'将来負担比率（分子）の構造'!L$50</f>
        <v>8842</v>
      </c>
      <c r="N58" s="157"/>
      <c r="O58" s="157"/>
      <c r="P58" s="157">
        <f>'将来負担比率（分子）の構造'!M$50</f>
        <v>9156</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1051</v>
      </c>
      <c r="C62" s="157"/>
      <c r="D62" s="157"/>
      <c r="E62" s="157">
        <f>'将来負担比率（分子）の構造'!J$45</f>
        <v>1030</v>
      </c>
      <c r="F62" s="157"/>
      <c r="G62" s="157"/>
      <c r="H62" s="157">
        <f>'将来負担比率（分子）の構造'!K$45</f>
        <v>1135</v>
      </c>
      <c r="I62" s="157"/>
      <c r="J62" s="157"/>
      <c r="K62" s="157">
        <f>'将来負担比率（分子）の構造'!L$45</f>
        <v>1006</v>
      </c>
      <c r="L62" s="157"/>
      <c r="M62" s="157"/>
      <c r="N62" s="157">
        <f>'将来負担比率（分子）の構造'!M$45</f>
        <v>1019</v>
      </c>
      <c r="O62" s="157"/>
      <c r="P62" s="157"/>
    </row>
    <row r="63" spans="1:16" x14ac:dyDescent="0.15">
      <c r="A63" s="157" t="s">
        <v>34</v>
      </c>
      <c r="B63" s="157">
        <f>'将来負担比率（分子）の構造'!I$44</f>
        <v>54</v>
      </c>
      <c r="C63" s="157"/>
      <c r="D63" s="157"/>
      <c r="E63" s="157">
        <f>'将来負担比率（分子）の構造'!J$44</f>
        <v>48</v>
      </c>
      <c r="F63" s="157"/>
      <c r="G63" s="157"/>
      <c r="H63" s="157">
        <f>'将来負担比率（分子）の構造'!K$44</f>
        <v>41</v>
      </c>
      <c r="I63" s="157"/>
      <c r="J63" s="157"/>
      <c r="K63" s="157">
        <f>'将来負担比率（分子）の構造'!L$44</f>
        <v>34</v>
      </c>
      <c r="L63" s="157"/>
      <c r="M63" s="157"/>
      <c r="N63" s="157">
        <f>'将来負担比率（分子）の構造'!M$44</f>
        <v>30</v>
      </c>
      <c r="O63" s="157"/>
      <c r="P63" s="157"/>
    </row>
    <row r="64" spans="1:16" x14ac:dyDescent="0.15">
      <c r="A64" s="157" t="s">
        <v>33</v>
      </c>
      <c r="B64" s="157">
        <f>'将来負担比率（分子）の構造'!I$43</f>
        <v>429</v>
      </c>
      <c r="C64" s="157"/>
      <c r="D64" s="157"/>
      <c r="E64" s="157">
        <f>'将来負担比率（分子）の構造'!J$43</f>
        <v>404</v>
      </c>
      <c r="F64" s="157"/>
      <c r="G64" s="157"/>
      <c r="H64" s="157">
        <f>'将来負担比率（分子）の構造'!K$43</f>
        <v>322</v>
      </c>
      <c r="I64" s="157"/>
      <c r="J64" s="157"/>
      <c r="K64" s="157">
        <f>'将来負担比率（分子）の構造'!L$43</f>
        <v>324</v>
      </c>
      <c r="L64" s="157"/>
      <c r="M64" s="157"/>
      <c r="N64" s="157">
        <f>'将来負担比率（分子）の構造'!M$43</f>
        <v>258</v>
      </c>
      <c r="O64" s="157"/>
      <c r="P64" s="157"/>
    </row>
    <row r="65" spans="1:16" x14ac:dyDescent="0.15">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15">
      <c r="A66" s="157" t="s">
        <v>31</v>
      </c>
      <c r="B66" s="157">
        <f>'将来負担比率（分子）の構造'!I$41</f>
        <v>5580</v>
      </c>
      <c r="C66" s="157"/>
      <c r="D66" s="157"/>
      <c r="E66" s="157">
        <f>'将来負担比率（分子）の構造'!J$41</f>
        <v>6465</v>
      </c>
      <c r="F66" s="157"/>
      <c r="G66" s="157"/>
      <c r="H66" s="157">
        <f>'将来負担比率（分子）の構造'!K$41</f>
        <v>6139</v>
      </c>
      <c r="I66" s="157"/>
      <c r="J66" s="157"/>
      <c r="K66" s="157">
        <f>'将来負担比率（分子）の構造'!L$41</f>
        <v>5979</v>
      </c>
      <c r="L66" s="157"/>
      <c r="M66" s="157"/>
      <c r="N66" s="157">
        <f>'将来負担比率（分子）の構造'!M$41</f>
        <v>5488</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756</v>
      </c>
      <c r="C72" s="161">
        <f>基金残高に係る経年分析!G55</f>
        <v>759</v>
      </c>
      <c r="D72" s="161">
        <f>基金残高に係る経年分析!H55</f>
        <v>501</v>
      </c>
    </row>
    <row r="73" spans="1:16" x14ac:dyDescent="0.15">
      <c r="A73" s="160" t="s">
        <v>74</v>
      </c>
      <c r="B73" s="161">
        <f>基金残高に係る経年分析!F56</f>
        <v>3053</v>
      </c>
      <c r="C73" s="161">
        <f>基金残高に係る経年分析!G56</f>
        <v>3136</v>
      </c>
      <c r="D73" s="161">
        <f>基金残高に係る経年分析!H56</f>
        <v>2936</v>
      </c>
    </row>
    <row r="74" spans="1:16" x14ac:dyDescent="0.15">
      <c r="A74" s="160" t="s">
        <v>75</v>
      </c>
      <c r="B74" s="161">
        <f>基金残高に係る経年分析!F57</f>
        <v>3277</v>
      </c>
      <c r="C74" s="161">
        <f>基金残高に係る経年分析!G57</f>
        <v>3908</v>
      </c>
      <c r="D74" s="161">
        <f>基金残高に係る経年分析!H57</f>
        <v>4662</v>
      </c>
    </row>
  </sheetData>
  <sheetProtection algorithmName="SHA-512" hashValue="HbU2TxsYnvUpW3us2B73OV+64To24ydPX4sgd0IQIvgoeJbV633X3GF9bqMCHpaJTg7iuOfvdj5wRV0a0i7C8A==" saltValue="Y98tcFj7JnnRADOWlaQj8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